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mage\OneDrive\Desktop\Mirage\"/>
    </mc:Choice>
  </mc:AlternateContent>
  <xr:revisionPtr revIDLastSave="0" documentId="13_ncr:1_{EBC6273E-D74A-4233-8AEE-58D12A4FC3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cores" sheetId="1" r:id="rId1"/>
    <sheet name="Scores 2" sheetId="2" r:id="rId2"/>
    <sheet name="Guests List" sheetId="3" r:id="rId3"/>
    <sheet name="HN1 List" sheetId="4" r:id="rId4"/>
  </sheets>
  <definedNames>
    <definedName name="_xlnm.Print_Area" localSheetId="0">Scores!$A$1:$V$244</definedName>
    <definedName name="_xlnm.Print_Area" localSheetId="1">'Scores 2'!$A$1:$I$280</definedName>
    <definedName name="_xlnm.Print_Titles" localSheetId="0">Scores!$1:$7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10" i="1" l="1"/>
  <c r="R210" i="1" s="1"/>
  <c r="P211" i="1"/>
  <c r="R211" i="1" s="1"/>
  <c r="P212" i="1"/>
  <c r="R212" i="1" s="1"/>
  <c r="P213" i="1"/>
  <c r="R213" i="1" s="1"/>
  <c r="P214" i="1"/>
  <c r="R214" i="1" s="1"/>
  <c r="P215" i="1"/>
  <c r="R215" i="1" s="1"/>
  <c r="P216" i="1"/>
  <c r="R216" i="1" s="1"/>
  <c r="P217" i="1"/>
  <c r="R217" i="1" s="1"/>
  <c r="P218" i="1"/>
  <c r="R218" i="1" s="1"/>
  <c r="P219" i="1"/>
  <c r="R219" i="1" s="1"/>
  <c r="P220" i="1"/>
  <c r="R220" i="1" s="1"/>
  <c r="P221" i="1"/>
  <c r="R221" i="1" s="1"/>
  <c r="P222" i="1"/>
  <c r="R222" i="1" s="1"/>
  <c r="P223" i="1"/>
  <c r="R223" i="1" s="1"/>
  <c r="P224" i="1"/>
  <c r="R224" i="1" s="1"/>
  <c r="P225" i="1"/>
  <c r="R225" i="1" s="1"/>
  <c r="P209" i="1"/>
  <c r="R209" i="1" s="1"/>
  <c r="P11" i="1"/>
  <c r="R11" i="1" s="1"/>
  <c r="P12" i="1"/>
  <c r="R12" i="1" s="1"/>
  <c r="P13" i="1"/>
  <c r="P14" i="1"/>
  <c r="P15" i="1"/>
  <c r="P16" i="1"/>
  <c r="P18" i="1"/>
  <c r="P19" i="1"/>
  <c r="P20" i="1"/>
  <c r="P21" i="1"/>
  <c r="P22" i="1"/>
  <c r="P23" i="1"/>
  <c r="P24" i="1"/>
  <c r="P26" i="1"/>
  <c r="P27" i="1"/>
  <c r="P28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5" i="1"/>
  <c r="P46" i="1"/>
  <c r="P47" i="1"/>
  <c r="P48" i="1"/>
  <c r="P49" i="1"/>
  <c r="P50" i="1"/>
  <c r="P51" i="1"/>
  <c r="P52" i="1"/>
  <c r="P53" i="1"/>
  <c r="R53" i="1" s="1"/>
  <c r="P54" i="1"/>
  <c r="P55" i="1"/>
  <c r="P59" i="1"/>
  <c r="P60" i="1"/>
  <c r="P61" i="1"/>
  <c r="P62" i="1"/>
  <c r="P63" i="1"/>
  <c r="P64" i="1"/>
  <c r="P66" i="1"/>
  <c r="P67" i="1"/>
  <c r="P69" i="1"/>
  <c r="P73" i="1"/>
  <c r="P74" i="1"/>
  <c r="P75" i="1"/>
  <c r="P76" i="1"/>
  <c r="P77" i="1"/>
  <c r="P79" i="1"/>
  <c r="P81" i="1"/>
  <c r="R81" i="1" s="1"/>
  <c r="P82" i="1"/>
  <c r="P83" i="1"/>
  <c r="P84" i="1"/>
  <c r="P85" i="1"/>
  <c r="R85" i="1" s="1"/>
  <c r="P86" i="1"/>
  <c r="R86" i="1" s="1"/>
  <c r="P87" i="1"/>
  <c r="P88" i="1"/>
  <c r="P89" i="1"/>
  <c r="P90" i="1"/>
  <c r="P91" i="1"/>
  <c r="P92" i="1"/>
  <c r="P93" i="1"/>
  <c r="P94" i="1"/>
  <c r="P95" i="1"/>
  <c r="P97" i="1"/>
  <c r="P98" i="1"/>
  <c r="P100" i="1"/>
  <c r="P102" i="1"/>
  <c r="P103" i="1"/>
  <c r="P104" i="1"/>
  <c r="P108" i="1"/>
  <c r="P111" i="1"/>
  <c r="P112" i="1"/>
  <c r="P113" i="1"/>
  <c r="P114" i="1"/>
  <c r="P115" i="1"/>
  <c r="P116" i="1"/>
  <c r="P117" i="1"/>
  <c r="P118" i="1"/>
  <c r="P120" i="1"/>
  <c r="P121" i="1"/>
  <c r="P122" i="1"/>
  <c r="P124" i="1"/>
  <c r="P125" i="1"/>
  <c r="P126" i="1"/>
  <c r="P130" i="1"/>
  <c r="P132" i="1"/>
  <c r="P135" i="1"/>
  <c r="P136" i="1"/>
  <c r="P137" i="1"/>
  <c r="P138" i="1"/>
  <c r="P139" i="1"/>
  <c r="P140" i="1"/>
  <c r="P141" i="1"/>
  <c r="P142" i="1"/>
  <c r="P143" i="1"/>
  <c r="P144" i="1"/>
  <c r="P146" i="1"/>
  <c r="P147" i="1"/>
  <c r="P148" i="1"/>
  <c r="P149" i="1"/>
  <c r="P150" i="1"/>
  <c r="P151" i="1"/>
  <c r="P152" i="1"/>
  <c r="P153" i="1"/>
  <c r="P155" i="1"/>
  <c r="P156" i="1"/>
  <c r="P157" i="1"/>
  <c r="P158" i="1"/>
  <c r="P159" i="1"/>
  <c r="P160" i="1"/>
  <c r="P161" i="1"/>
  <c r="P162" i="1"/>
  <c r="P163" i="1"/>
  <c r="P164" i="1"/>
  <c r="P166" i="1"/>
  <c r="P167" i="1"/>
  <c r="P169" i="1"/>
  <c r="P170" i="1"/>
  <c r="P171" i="1"/>
  <c r="P172" i="1"/>
  <c r="P174" i="1"/>
  <c r="P177" i="1"/>
  <c r="P178" i="1"/>
  <c r="P180" i="1"/>
  <c r="P181" i="1"/>
  <c r="P182" i="1"/>
  <c r="P183" i="1"/>
  <c r="P184" i="1"/>
  <c r="P185" i="1"/>
  <c r="P186" i="1"/>
  <c r="P188" i="1"/>
  <c r="P189" i="1"/>
  <c r="P190" i="1"/>
  <c r="P191" i="1"/>
  <c r="P193" i="1"/>
  <c r="P194" i="1"/>
  <c r="P195" i="1"/>
  <c r="P196" i="1"/>
  <c r="P198" i="1"/>
  <c r="P199" i="1"/>
  <c r="P201" i="1"/>
  <c r="P202" i="1"/>
  <c r="P203" i="1"/>
  <c r="P204" i="1"/>
  <c r="P205" i="1"/>
  <c r="P206" i="1"/>
  <c r="P207" i="1"/>
  <c r="P208" i="1"/>
  <c r="R13" i="1"/>
  <c r="R14" i="1"/>
  <c r="R15" i="1"/>
  <c r="R16" i="1"/>
  <c r="R18" i="1"/>
  <c r="R19" i="1"/>
  <c r="R20" i="1"/>
  <c r="R21" i="1"/>
  <c r="R22" i="1"/>
  <c r="R23" i="1"/>
  <c r="R24" i="1"/>
  <c r="R26" i="1"/>
  <c r="R27" i="1"/>
  <c r="R28" i="1"/>
  <c r="R30" i="1"/>
  <c r="R31" i="1"/>
  <c r="R32" i="1"/>
  <c r="R33" i="1"/>
  <c r="R34" i="1"/>
  <c r="R36" i="1"/>
  <c r="R37" i="1"/>
  <c r="R38" i="1"/>
  <c r="R39" i="1"/>
  <c r="R40" i="1"/>
  <c r="R41" i="1"/>
  <c r="R42" i="1"/>
  <c r="R43" i="1"/>
  <c r="R45" i="1"/>
  <c r="R46" i="1"/>
  <c r="R47" i="1"/>
  <c r="R48" i="1"/>
  <c r="R49" i="1"/>
  <c r="R50" i="1"/>
  <c r="R51" i="1"/>
  <c r="R52" i="1"/>
  <c r="R54" i="1"/>
  <c r="R55" i="1"/>
  <c r="R59" i="1"/>
  <c r="R60" i="1"/>
  <c r="R61" i="1"/>
  <c r="R62" i="1"/>
  <c r="R63" i="1"/>
  <c r="R64" i="1"/>
  <c r="R66" i="1"/>
  <c r="R67" i="1"/>
  <c r="R69" i="1"/>
  <c r="R73" i="1"/>
  <c r="R74" i="1"/>
  <c r="R75" i="1"/>
  <c r="R76" i="1"/>
  <c r="R77" i="1"/>
  <c r="R79" i="1"/>
  <c r="R104" i="1"/>
  <c r="R108" i="1"/>
  <c r="R111" i="1"/>
  <c r="R112" i="1"/>
  <c r="R113" i="1"/>
  <c r="R114" i="1"/>
  <c r="R115" i="1"/>
  <c r="R117" i="1"/>
  <c r="R118" i="1"/>
  <c r="R120" i="1"/>
  <c r="R121" i="1"/>
  <c r="R122" i="1"/>
  <c r="R124" i="1"/>
  <c r="R125" i="1"/>
  <c r="R126" i="1"/>
  <c r="R130" i="1"/>
  <c r="R132" i="1"/>
  <c r="R135" i="1"/>
  <c r="R136" i="1"/>
  <c r="R137" i="1"/>
  <c r="R138" i="1"/>
  <c r="R139" i="1"/>
  <c r="R140" i="1"/>
  <c r="R142" i="1"/>
  <c r="R143" i="1"/>
  <c r="R144" i="1"/>
  <c r="R146" i="1"/>
  <c r="R147" i="1"/>
  <c r="R148" i="1"/>
  <c r="R156" i="1"/>
  <c r="R157" i="1"/>
  <c r="R158" i="1"/>
  <c r="R159" i="1"/>
  <c r="R160" i="1"/>
  <c r="R161" i="1"/>
  <c r="R162" i="1"/>
  <c r="R163" i="1"/>
  <c r="R164" i="1"/>
  <c r="R166" i="1"/>
  <c r="R167" i="1"/>
  <c r="R169" i="1"/>
  <c r="R170" i="1"/>
  <c r="R171" i="1"/>
  <c r="R172" i="1"/>
  <c r="R174" i="1"/>
  <c r="R177" i="1"/>
  <c r="R178" i="1"/>
  <c r="R180" i="1"/>
  <c r="R181" i="1"/>
  <c r="R182" i="1"/>
  <c r="R184" i="1"/>
  <c r="R185" i="1"/>
  <c r="R186" i="1"/>
  <c r="R188" i="1"/>
  <c r="R189" i="1"/>
  <c r="R190" i="1"/>
  <c r="R191" i="1"/>
  <c r="R193" i="1"/>
  <c r="R194" i="1"/>
  <c r="R195" i="1"/>
  <c r="R196" i="1"/>
  <c r="R198" i="1"/>
  <c r="R199" i="1"/>
  <c r="R201" i="1"/>
  <c r="R202" i="1"/>
  <c r="R203" i="1"/>
  <c r="R204" i="1"/>
  <c r="R205" i="1"/>
  <c r="R206" i="1"/>
  <c r="R207" i="1"/>
  <c r="R208" i="1"/>
  <c r="P9" i="1"/>
  <c r="R9" i="1" s="1"/>
  <c r="P17" i="1"/>
  <c r="P44" i="1"/>
  <c r="P56" i="1"/>
  <c r="P57" i="1"/>
  <c r="P58" i="1"/>
  <c r="P65" i="1"/>
  <c r="P68" i="1"/>
  <c r="P70" i="1"/>
  <c r="P71" i="1"/>
  <c r="P72" i="1"/>
  <c r="P78" i="1"/>
  <c r="P80" i="1"/>
  <c r="P96" i="1"/>
  <c r="P99" i="1"/>
  <c r="P101" i="1"/>
  <c r="P105" i="1"/>
  <c r="P106" i="1"/>
  <c r="P107" i="1"/>
  <c r="P109" i="1"/>
  <c r="P110" i="1"/>
  <c r="P119" i="1"/>
  <c r="P123" i="1"/>
  <c r="P127" i="1"/>
  <c r="P128" i="1"/>
  <c r="P129" i="1"/>
  <c r="P131" i="1"/>
  <c r="P133" i="1"/>
  <c r="P134" i="1"/>
  <c r="P145" i="1"/>
  <c r="P154" i="1"/>
  <c r="P165" i="1"/>
  <c r="P168" i="1"/>
  <c r="P173" i="1"/>
  <c r="P175" i="1"/>
  <c r="P176" i="1"/>
  <c r="P179" i="1"/>
  <c r="P187" i="1"/>
  <c r="P192" i="1"/>
  <c r="P197" i="1"/>
  <c r="P200" i="1"/>
  <c r="P10" i="1"/>
  <c r="R10" i="1" s="1"/>
  <c r="R197" i="1"/>
  <c r="R141" i="1"/>
  <c r="R17" i="1"/>
  <c r="R44" i="1"/>
  <c r="R56" i="1"/>
  <c r="R57" i="1"/>
  <c r="R58" i="1"/>
  <c r="R65" i="1"/>
  <c r="R68" i="1"/>
  <c r="R70" i="1"/>
  <c r="R71" i="1"/>
  <c r="R72" i="1"/>
  <c r="R78" i="1"/>
  <c r="R80" i="1"/>
  <c r="R96" i="1"/>
  <c r="R99" i="1"/>
  <c r="R101" i="1"/>
  <c r="R105" i="1"/>
  <c r="R106" i="1"/>
  <c r="R107" i="1"/>
  <c r="R109" i="1"/>
  <c r="R110" i="1"/>
  <c r="R119" i="1"/>
  <c r="R123" i="1"/>
  <c r="R127" i="1"/>
  <c r="R128" i="1"/>
  <c r="R129" i="1"/>
  <c r="R131" i="1"/>
  <c r="R133" i="1"/>
  <c r="R134" i="1"/>
  <c r="R145" i="1"/>
  <c r="R154" i="1"/>
  <c r="R165" i="1"/>
  <c r="R168" i="1"/>
  <c r="R173" i="1"/>
  <c r="R175" i="1"/>
  <c r="R176" i="1"/>
  <c r="R179" i="1"/>
  <c r="R187" i="1"/>
  <c r="R192" i="1"/>
  <c r="R200" i="1"/>
  <c r="R25" i="1"/>
  <c r="R29" i="1"/>
  <c r="R35" i="1"/>
  <c r="R82" i="1"/>
  <c r="R83" i="1"/>
  <c r="R84" i="1"/>
  <c r="R87" i="1"/>
  <c r="R88" i="1"/>
  <c r="R89" i="1"/>
  <c r="R90" i="1"/>
  <c r="R91" i="1"/>
  <c r="R92" i="1"/>
  <c r="R93" i="1"/>
  <c r="R94" i="1"/>
  <c r="R95" i="1"/>
  <c r="R97" i="1"/>
  <c r="R98" i="1"/>
  <c r="R100" i="1"/>
  <c r="R102" i="1"/>
  <c r="R103" i="1"/>
  <c r="R116" i="1"/>
  <c r="R149" i="1"/>
  <c r="R150" i="1"/>
  <c r="R151" i="1"/>
  <c r="R152" i="1"/>
  <c r="R153" i="1"/>
  <c r="R155" i="1"/>
  <c r="R183" i="1"/>
  <c r="K6" i="1" l="1"/>
  <c r="C7" i="1"/>
  <c r="U6" i="1"/>
  <c r="V6" i="1"/>
  <c r="H70" i="2" l="1"/>
  <c r="H29" i="2"/>
  <c r="H159" i="2"/>
  <c r="H16" i="2" l="1"/>
  <c r="H13" i="2" l="1"/>
  <c r="H14" i="2"/>
  <c r="H15" i="2"/>
  <c r="H18" i="2"/>
  <c r="H19" i="2"/>
  <c r="H21" i="2"/>
  <c r="H22" i="2"/>
  <c r="H23" i="2"/>
  <c r="H25" i="2"/>
  <c r="H26" i="2"/>
  <c r="H27" i="2"/>
  <c r="H30" i="2"/>
  <c r="H31" i="2"/>
  <c r="H32" i="2"/>
  <c r="H34" i="2"/>
  <c r="H35" i="2"/>
  <c r="H36" i="2"/>
  <c r="H37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7" i="2"/>
  <c r="H58" i="2"/>
  <c r="H59" i="2"/>
  <c r="H60" i="2"/>
  <c r="H62" i="2"/>
  <c r="H63" i="2"/>
  <c r="H64" i="2"/>
  <c r="H65" i="2"/>
  <c r="H66" i="2"/>
  <c r="H67" i="2"/>
  <c r="H68" i="2"/>
  <c r="H69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7" i="2"/>
  <c r="H88" i="2"/>
  <c r="H89" i="2"/>
  <c r="H91" i="2"/>
  <c r="H92" i="2"/>
  <c r="H93" i="2"/>
  <c r="H94" i="2"/>
  <c r="H95" i="2"/>
  <c r="H97" i="2"/>
  <c r="H98" i="2"/>
  <c r="H99" i="2"/>
  <c r="H100" i="2"/>
  <c r="H101" i="2"/>
  <c r="H105" i="2"/>
  <c r="H106" i="2"/>
  <c r="H107" i="2"/>
  <c r="H108" i="2"/>
  <c r="H110" i="2"/>
  <c r="H111" i="2"/>
  <c r="H112" i="2"/>
  <c r="H113" i="2"/>
  <c r="H114" i="2"/>
  <c r="H115" i="2"/>
  <c r="H117" i="2"/>
  <c r="H118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3" i="2"/>
  <c r="H144" i="2"/>
  <c r="H145" i="2"/>
  <c r="H147" i="2"/>
  <c r="H150" i="2"/>
  <c r="H151" i="2"/>
  <c r="H152" i="2"/>
  <c r="H153" i="2"/>
  <c r="H154" i="2"/>
  <c r="H155" i="2"/>
  <c r="H157" i="2"/>
  <c r="H158" i="2"/>
  <c r="H160" i="2"/>
  <c r="H161" i="2"/>
  <c r="H163" i="2"/>
  <c r="H164" i="2"/>
  <c r="H165" i="2"/>
  <c r="H166" i="2"/>
  <c r="H167" i="2"/>
  <c r="H168" i="2"/>
  <c r="H169" i="2"/>
  <c r="H170" i="2"/>
  <c r="H171" i="2"/>
  <c r="H173" i="2"/>
  <c r="H174" i="2"/>
  <c r="H175" i="2"/>
  <c r="H176" i="2"/>
  <c r="H177" i="2"/>
  <c r="H178" i="2"/>
  <c r="H179" i="2"/>
  <c r="H181" i="2"/>
  <c r="H183" i="2"/>
  <c r="H185" i="2"/>
  <c r="H186" i="2"/>
  <c r="H187" i="2"/>
  <c r="H189" i="2"/>
  <c r="H190" i="2"/>
  <c r="H191" i="2"/>
  <c r="H192" i="2"/>
  <c r="H193" i="2"/>
  <c r="H194" i="2"/>
  <c r="H196" i="2"/>
  <c r="H197" i="2"/>
  <c r="H198" i="2"/>
  <c r="H200" i="2"/>
  <c r="H202" i="2"/>
  <c r="H203" i="2"/>
  <c r="H204" i="2"/>
  <c r="H206" i="2"/>
  <c r="H207" i="2"/>
  <c r="H208" i="2"/>
  <c r="H209" i="2"/>
  <c r="H210" i="2"/>
  <c r="H212" i="2"/>
  <c r="H213" i="2"/>
  <c r="H215" i="2"/>
  <c r="H216" i="2"/>
  <c r="H220" i="2"/>
  <c r="H221" i="2"/>
  <c r="H222" i="2"/>
  <c r="H223" i="2"/>
  <c r="H225" i="2"/>
  <c r="H226" i="2"/>
  <c r="H10" i="2"/>
  <c r="H11" i="2"/>
  <c r="H12" i="2"/>
  <c r="B5" i="2" l="1"/>
  <c r="B7" i="1"/>
  <c r="T7" i="1" l="1"/>
  <c r="L4" i="1" l="1"/>
  <c r="L6" i="1" s="1"/>
  <c r="A10" i="3" l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l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J6" i="1" l="1"/>
  <c r="J4" i="1" s="1"/>
  <c r="H6" i="1"/>
  <c r="H4" i="1" s="1"/>
  <c r="I6" i="1"/>
  <c r="I4" i="1" s="1"/>
  <c r="K4" i="1"/>
  <c r="S7" i="1" l="1"/>
  <c r="A11" i="1" l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1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Frank Antolin</author>
  </authors>
  <commentList>
    <comment ref="T52" authorId="0" shapeId="0" xr:uid="{E5D34CD6-0354-4185-AEDF-FCF734CEEAB2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<sst xmlns="http://schemas.openxmlformats.org/spreadsheetml/2006/main" count="1366" uniqueCount="627">
  <si>
    <t xml:space="preserve">  </t>
  </si>
  <si>
    <t>Deuce</t>
  </si>
  <si>
    <t>Tue</t>
  </si>
  <si>
    <t>Thu</t>
  </si>
  <si>
    <t>HN1</t>
  </si>
  <si>
    <t>POT</t>
  </si>
  <si>
    <t xml:space="preserve"> </t>
  </si>
  <si>
    <t>Total</t>
  </si>
  <si>
    <t>No</t>
  </si>
  <si>
    <t>Dues</t>
  </si>
  <si>
    <t>Pin</t>
  </si>
  <si>
    <t>pot</t>
  </si>
  <si>
    <t>of</t>
  </si>
  <si>
    <t>Hcap</t>
  </si>
  <si>
    <t>1st</t>
  </si>
  <si>
    <t>Adj</t>
  </si>
  <si>
    <t>Gross</t>
  </si>
  <si>
    <t>Tee</t>
  </si>
  <si>
    <t>Entries</t>
  </si>
  <si>
    <t>NetDB</t>
  </si>
  <si>
    <t>Rds</t>
  </si>
  <si>
    <t>Index</t>
  </si>
  <si>
    <t>Score</t>
  </si>
  <si>
    <t>Box</t>
  </si>
  <si>
    <t>Last, First (Nickname)</t>
  </si>
  <si>
    <t xml:space="preserve"> (20)</t>
  </si>
  <si>
    <t>Old</t>
  </si>
  <si>
    <t>New</t>
  </si>
  <si>
    <t>adj</t>
  </si>
  <si>
    <t>Hdcp</t>
  </si>
  <si>
    <t>Mid</t>
  </si>
  <si>
    <t>Adeboi, Larry</t>
  </si>
  <si>
    <t>Fwd</t>
  </si>
  <si>
    <t>Ah-Ching, Paul</t>
  </si>
  <si>
    <t>Alaan, Ernie</t>
  </si>
  <si>
    <t>Alamea, Victor</t>
  </si>
  <si>
    <t>Alcos, David</t>
  </si>
  <si>
    <t>Ancheta, Frank</t>
  </si>
  <si>
    <t>Anderson, Eric</t>
  </si>
  <si>
    <t>Antolin, Frank</t>
  </si>
  <si>
    <t>Aquilo, Noel</t>
  </si>
  <si>
    <t>Arnold, Mike</t>
  </si>
  <si>
    <t>Ayson, Rod</t>
  </si>
  <si>
    <t>Bowers, Dave</t>
  </si>
  <si>
    <t>Bredin, Paul</t>
  </si>
  <si>
    <t>Budija, Frank</t>
  </si>
  <si>
    <t>Caminos, Herman</t>
  </si>
  <si>
    <t>Chun, Aaron</t>
  </si>
  <si>
    <t>Church, Mario</t>
  </si>
  <si>
    <t>Cleveland, Gene</t>
  </si>
  <si>
    <t>Coolidge, John</t>
  </si>
  <si>
    <t>Correa, Darren</t>
  </si>
  <si>
    <t>Crenshaw, Gil</t>
  </si>
  <si>
    <t>Cresanto, Brant</t>
  </si>
  <si>
    <t>Curtis, Kerry</t>
  </si>
  <si>
    <t>Davis, Tim</t>
  </si>
  <si>
    <t>Davis, Wendell</t>
  </si>
  <si>
    <t>Dawkins, Darrell</t>
  </si>
  <si>
    <t xml:space="preserve">Dawson, Toby </t>
  </si>
  <si>
    <t>De Los Reyes, Carlos</t>
  </si>
  <si>
    <t>Delgado, Ron</t>
  </si>
  <si>
    <t>DemoPoulus, Dimitrios</t>
  </si>
  <si>
    <t>Denney, Ron</t>
  </si>
  <si>
    <t>Dilts, Al</t>
  </si>
  <si>
    <t>Domaoan, Elmer</t>
  </si>
  <si>
    <t xml:space="preserve">Egan, Chris         </t>
  </si>
  <si>
    <t>Escueta, Allan</t>
  </si>
  <si>
    <t>Faaesea, Dave</t>
  </si>
  <si>
    <t>Faagata, Ken</t>
  </si>
  <si>
    <t>Faleafine, James Jr</t>
  </si>
  <si>
    <t>Fama, Fernand</t>
  </si>
  <si>
    <t>Fernandez, Arthur</t>
  </si>
  <si>
    <t>Flagg, Allen</t>
  </si>
  <si>
    <t>Fletcher, Jim</t>
  </si>
  <si>
    <t>Forte, Henry</t>
  </si>
  <si>
    <t>Fortuno, Leo</t>
  </si>
  <si>
    <t>Foster, Bobby</t>
  </si>
  <si>
    <t>Franklin, Joe</t>
  </si>
  <si>
    <t>Furrot, Eric</t>
  </si>
  <si>
    <t>Geck, Paul</t>
  </si>
  <si>
    <t>Gess, Lee</t>
  </si>
  <si>
    <t>Giordini, Louis</t>
  </si>
  <si>
    <t>Glad, Larry</t>
  </si>
  <si>
    <t>Glad, Steven</t>
  </si>
  <si>
    <t>Goulart, Art</t>
  </si>
  <si>
    <t>Greene, Kent</t>
  </si>
  <si>
    <t>Griffin, Russ</t>
  </si>
  <si>
    <t>Grob, John</t>
  </si>
  <si>
    <t>Gunggavakin, Sam</t>
  </si>
  <si>
    <t>Gurley, Dwayne</t>
  </si>
  <si>
    <t>Gutzat, Fred</t>
  </si>
  <si>
    <t>Guzman, Martin</t>
  </si>
  <si>
    <t>Hamilton, Andre</t>
  </si>
  <si>
    <t>Hammond, Rich</t>
  </si>
  <si>
    <t>Hernandez, Bob</t>
  </si>
  <si>
    <t>Hilburn, Doug</t>
  </si>
  <si>
    <t>Hiramoto, Ron</t>
  </si>
  <si>
    <t>Horton, Norm</t>
  </si>
  <si>
    <t>Howlett, Dan</t>
  </si>
  <si>
    <t>Ilaoa, Filipo</t>
  </si>
  <si>
    <t>Insong, Rocky</t>
  </si>
  <si>
    <t>Jamais, Jerico</t>
  </si>
  <si>
    <t>Jones, Rick</t>
  </si>
  <si>
    <t>Julian, Emmet</t>
  </si>
  <si>
    <t xml:space="preserve">Junprung, Boon </t>
  </si>
  <si>
    <t>Kawamoto, Sam</t>
  </si>
  <si>
    <t>Khamis, Tom</t>
  </si>
  <si>
    <t>Kilpatrick, Rich</t>
  </si>
  <si>
    <t>King, Stephen</t>
  </si>
  <si>
    <t>Kolone, Gibson</t>
  </si>
  <si>
    <t>Krogbin, Wayne</t>
  </si>
  <si>
    <t>Lafi, House</t>
  </si>
  <si>
    <t>Lagula, Orlando</t>
  </si>
  <si>
    <t xml:space="preserve">Laidlaw, Kent  </t>
  </si>
  <si>
    <t>Landini, Lou</t>
  </si>
  <si>
    <t>Larsen, Jay</t>
  </si>
  <si>
    <t>Ledesma, Emet</t>
  </si>
  <si>
    <t>Lee, Larry</t>
  </si>
  <si>
    <t>Licanto, Norm</t>
  </si>
  <si>
    <t>Liufau, Ata</t>
  </si>
  <si>
    <t>Logan, Dwayne</t>
  </si>
  <si>
    <t>Luchetta, Mario</t>
  </si>
  <si>
    <t>Lyons, Cecil</t>
  </si>
  <si>
    <t>Magee, Kevin</t>
  </si>
  <si>
    <t>Malm, Harold</t>
  </si>
  <si>
    <t>Manalansan, Mike</t>
  </si>
  <si>
    <t>Mansueto, Eugene</t>
  </si>
  <si>
    <t>Manu, Joe</t>
  </si>
  <si>
    <t>Matthew, Stuart</t>
  </si>
  <si>
    <t>Mauga, Pete</t>
  </si>
  <si>
    <t>Mazurkwich, David</t>
  </si>
  <si>
    <t>McGuoirk, Tim</t>
  </si>
  <si>
    <t>Medina, Al</t>
  </si>
  <si>
    <t>Mendiola, Norm</t>
  </si>
  <si>
    <t>Miller, Larry</t>
  </si>
  <si>
    <t>Miller, Michael</t>
  </si>
  <si>
    <t>Miner, Mike</t>
  </si>
  <si>
    <t>Moe, Tala</t>
  </si>
  <si>
    <t>Mohney, Terry</t>
  </si>
  <si>
    <t>Mortera, Alan</t>
  </si>
  <si>
    <t>Moy, Gorman</t>
  </si>
  <si>
    <t>Mundrane, Bob</t>
  </si>
  <si>
    <t>Nakiso, Paoa</t>
  </si>
  <si>
    <t>Nelson, Mike</t>
  </si>
  <si>
    <t>Neubauer, Ron</t>
  </si>
  <si>
    <t>Nguyen, Kevin</t>
  </si>
  <si>
    <t>Nieman, Bill</t>
  </si>
  <si>
    <t>Nurmi, Wayne</t>
  </si>
  <si>
    <t>Oyabu, Jerry</t>
  </si>
  <si>
    <t>Paling, Steve</t>
  </si>
  <si>
    <t xml:space="preserve">Pascua, Alberto  </t>
  </si>
  <si>
    <t>Pelaez, Danny</t>
  </si>
  <si>
    <t>Pelaez, Lino</t>
  </si>
  <si>
    <t>Pelefoti, Aukoso</t>
  </si>
  <si>
    <t>Pena, Marty</t>
  </si>
  <si>
    <t>Perez, Al</t>
  </si>
  <si>
    <t>Perez, Chris</t>
  </si>
  <si>
    <t>Perez, Gene</t>
  </si>
  <si>
    <t>Perkins, Gene</t>
  </si>
  <si>
    <t>Peterson, Bud</t>
  </si>
  <si>
    <t>Pino, Albert</t>
  </si>
  <si>
    <t>Piotrowski, Joe</t>
  </si>
  <si>
    <t>Poblano. Jose</t>
  </si>
  <si>
    <t>Poer, Eric</t>
  </si>
  <si>
    <t>Pratt, Bob</t>
  </si>
  <si>
    <t>Pudelwitts, Bob</t>
  </si>
  <si>
    <t>Rankin, Tommy</t>
  </si>
  <si>
    <t>Rascon, Nico</t>
  </si>
  <si>
    <t>Reber, John</t>
  </si>
  <si>
    <t>Reese, Joe</t>
  </si>
  <si>
    <t>Roberto, Tim</t>
  </si>
  <si>
    <t>Robinson, Will</t>
  </si>
  <si>
    <t>Sablan, Greg</t>
  </si>
  <si>
    <t>Sakomoto, Dan</t>
  </si>
  <si>
    <t>Samatua, Tipasa</t>
  </si>
  <si>
    <t>Sanchez, Alexis</t>
  </si>
  <si>
    <t>Santos, James</t>
  </si>
  <si>
    <t>Sarafijanovic, Bronco</t>
  </si>
  <si>
    <t xml:space="preserve">Savusa, Faavae </t>
  </si>
  <si>
    <t>Scanlon, Floyd</t>
  </si>
  <si>
    <t>Schlobuhm,  Melvin</t>
  </si>
  <si>
    <t>Schreiner, Kevin</t>
  </si>
  <si>
    <t>Sherrell, Scott</t>
  </si>
  <si>
    <t>Shim,Leem</t>
  </si>
  <si>
    <t>Snider, Zach</t>
  </si>
  <si>
    <t>Spainhower, Steve</t>
  </si>
  <si>
    <t>Stewart, Casey</t>
  </si>
  <si>
    <t>Strebel, Josef</t>
  </si>
  <si>
    <t>Sunzeri, Dave</t>
  </si>
  <si>
    <t>Tagi, Eli</t>
  </si>
  <si>
    <t>Taitano, Richard</t>
  </si>
  <si>
    <t>Taitano, Roland</t>
  </si>
  <si>
    <t>Talavera, Erwin</t>
  </si>
  <si>
    <t>Taupau, Moe Moe</t>
  </si>
  <si>
    <t>Tee, Dexter</t>
  </si>
  <si>
    <t>Teo, Nate</t>
  </si>
  <si>
    <t>Thomas, Aaron</t>
  </si>
  <si>
    <t>Thomas, Ronald</t>
  </si>
  <si>
    <t>Tili, Wayne</t>
  </si>
  <si>
    <t>Trucano, Mike</t>
  </si>
  <si>
    <t>Tuia, Lave</t>
  </si>
  <si>
    <t xml:space="preserve">Tumaneng, Rocky </t>
  </si>
  <si>
    <t>Tupuola, Tunu</t>
  </si>
  <si>
    <t xml:space="preserve">Ulufale, Mike </t>
  </si>
  <si>
    <t>VanHorne, Bob</t>
  </si>
  <si>
    <t>Verceles, Edmundo</t>
  </si>
  <si>
    <t>Wach, Jeff</t>
  </si>
  <si>
    <t>Walker, Bud</t>
  </si>
  <si>
    <t>Walker,Tony</t>
  </si>
  <si>
    <t>Wesson, Greg</t>
  </si>
  <si>
    <t>West, Darrell</t>
  </si>
  <si>
    <t>Whitehead, Richard</t>
  </si>
  <si>
    <t xml:space="preserve">Wingco, Toy </t>
  </si>
  <si>
    <t>Wolf, Gerald</t>
  </si>
  <si>
    <t>Wong, Billy</t>
  </si>
  <si>
    <t>Wooten, Herman</t>
  </si>
  <si>
    <t>Yale, Bob</t>
  </si>
  <si>
    <t>Yumul, Romy</t>
  </si>
  <si>
    <t>Zobrist, Richard</t>
  </si>
  <si>
    <t>Zzz Barker, Liz</t>
  </si>
  <si>
    <t>Zzz Choichomroon, Joy</t>
  </si>
  <si>
    <t>Zzz Collopy, Jin Hui</t>
  </si>
  <si>
    <t>Zzz Forrester-Cohen, Donna</t>
  </si>
  <si>
    <t>Zzz Fujimoto, Coleen</t>
  </si>
  <si>
    <t>Zzz Greathouse,Cathy</t>
  </si>
  <si>
    <t>Zzz Lyons, Sue</t>
  </si>
  <si>
    <t xml:space="preserve">Zzz Malone, Carmen </t>
  </si>
  <si>
    <t xml:space="preserve">Zzz Miller, Yvonne  </t>
  </si>
  <si>
    <t>Zzz Noh, Bea</t>
  </si>
  <si>
    <t>Zzz Rice, Sunny</t>
  </si>
  <si>
    <t>Zzz Stein, Ann</t>
  </si>
  <si>
    <t>Zzz Yamada, Karen</t>
  </si>
  <si>
    <t>CTP Winners Tue</t>
  </si>
  <si>
    <t>Potret</t>
  </si>
  <si>
    <t>CTPRet</t>
  </si>
  <si>
    <t>Deuce Pot Tue:</t>
  </si>
  <si>
    <t>Ft</t>
  </si>
  <si>
    <t>In</t>
  </si>
  <si>
    <t>CTP Winners Thu</t>
  </si>
  <si>
    <t/>
  </si>
  <si>
    <t xml:space="preserve">   </t>
  </si>
  <si>
    <t xml:space="preserve">The Mirage Weekly Pot Handicap 2023 Season Tour 1 </t>
  </si>
  <si>
    <t xml:space="preserve">Total </t>
  </si>
  <si>
    <t>Tour #2</t>
  </si>
  <si>
    <t>Tour #1</t>
  </si>
  <si>
    <t>YE Tour #3</t>
  </si>
  <si>
    <t xml:space="preserve">after </t>
  </si>
  <si>
    <t>Coolidge,John</t>
  </si>
  <si>
    <t>Faagata,Ken</t>
  </si>
  <si>
    <t>Franklin,Joe</t>
  </si>
  <si>
    <t xml:space="preserve">Mid </t>
  </si>
  <si>
    <t>Lafi,House</t>
  </si>
  <si>
    <t>Lincanto,Norn</t>
  </si>
  <si>
    <t>Mazurkwich,David</t>
  </si>
  <si>
    <t>Mendiola,Norm</t>
  </si>
  <si>
    <t>Neubauer,Ron</t>
  </si>
  <si>
    <t>Pino.Albert</t>
  </si>
  <si>
    <t>Poer,Eric</t>
  </si>
  <si>
    <t>Roberto,Tim</t>
  </si>
  <si>
    <t>Taitano,Richard</t>
  </si>
  <si>
    <t>Taupau,Moe Moe</t>
  </si>
  <si>
    <t>FWD</t>
  </si>
  <si>
    <t>Wach,Jeff</t>
  </si>
  <si>
    <t>West,Darrell</t>
  </si>
  <si>
    <t>The Mirage Weekly Pot Handicap 2023 Season Tour 1 - Week 1</t>
  </si>
  <si>
    <t>G</t>
  </si>
  <si>
    <t>Guest List</t>
  </si>
  <si>
    <t># of Round</t>
  </si>
  <si>
    <r>
      <t>Alvarado,</t>
    </r>
    <r>
      <rPr>
        <sz val="12"/>
        <rFont val="Times New Roman"/>
        <family val="1"/>
      </rPr>
      <t xml:space="preserve"> Noli</t>
    </r>
  </si>
  <si>
    <t>Ancheta, Franklen</t>
  </si>
  <si>
    <t>Aquino,  Jess</t>
  </si>
  <si>
    <t>Aquino,  Tony</t>
  </si>
  <si>
    <t>G2</t>
  </si>
  <si>
    <t>Benz, Joe</t>
  </si>
  <si>
    <t>Boon</t>
  </si>
  <si>
    <t>Bowden, Steve</t>
  </si>
  <si>
    <t>Bredin, Conor</t>
  </si>
  <si>
    <t>Budija, Steve</t>
  </si>
  <si>
    <t>Bull, G</t>
  </si>
  <si>
    <t>Cabildo, George</t>
  </si>
  <si>
    <t>Call, Neil</t>
  </si>
  <si>
    <t>Carriger, Mark</t>
  </si>
  <si>
    <t>Casovan, Larry</t>
  </si>
  <si>
    <t>Chrisostomo, Art</t>
  </si>
  <si>
    <t>Coughlin, Jerry</t>
  </si>
  <si>
    <t>Crank,Tom</t>
  </si>
  <si>
    <t>Crisostomo, Art</t>
  </si>
  <si>
    <t>Davis,Rich</t>
  </si>
  <si>
    <t>Dinco, Froy Jr</t>
  </si>
  <si>
    <t>Dixon Andy</t>
  </si>
  <si>
    <t>Enriquez, Kris</t>
  </si>
  <si>
    <t>Eral, Nancy</t>
  </si>
  <si>
    <t>Farmer, Matt</t>
  </si>
  <si>
    <t>Flores, Francis</t>
  </si>
  <si>
    <t>Francisco, Peter</t>
  </si>
  <si>
    <t>Fujimoto, Coleen</t>
  </si>
  <si>
    <t>Gamboa, Ron</t>
  </si>
  <si>
    <t>Garcia, Ramon</t>
  </si>
  <si>
    <t>Gentry, James</t>
  </si>
  <si>
    <t>Horton, Scott</t>
  </si>
  <si>
    <t>Huff, Jerry</t>
  </si>
  <si>
    <t>Hwang, David</t>
  </si>
  <si>
    <t>Ilaoa</t>
  </si>
  <si>
    <t>Johnson, Gene</t>
  </si>
  <si>
    <t>Labrador, Bert</t>
  </si>
  <si>
    <t>Lawson, Pete</t>
  </si>
  <si>
    <t>Lee,Larry</t>
  </si>
  <si>
    <t xml:space="preserve">Liberti, Buzz  </t>
  </si>
  <si>
    <t>Little</t>
  </si>
  <si>
    <t>Lopez, Jay</t>
  </si>
  <si>
    <t>Lucas, Tway</t>
  </si>
  <si>
    <t>Lupich, Jeff</t>
  </si>
  <si>
    <t>Macdonald, Greg</t>
  </si>
  <si>
    <t>Macdonald, John</t>
  </si>
  <si>
    <t>Maltbie, Robert</t>
  </si>
  <si>
    <t>Marave, Mike</t>
  </si>
  <si>
    <t>Mason, Ed</t>
  </si>
  <si>
    <t>Nieman, Colter</t>
  </si>
  <si>
    <t>Norris, Raul</t>
  </si>
  <si>
    <t>Oberster, Alan</t>
  </si>
  <si>
    <t>Oshtro,Dan</t>
  </si>
  <si>
    <t>Padilla, Dan</t>
  </si>
  <si>
    <t>Papa, Ben</t>
  </si>
  <si>
    <t xml:space="preserve">G </t>
  </si>
  <si>
    <t>Paterno, Ricardo</t>
  </si>
  <si>
    <t>Pena, Travis</t>
  </si>
  <si>
    <t>Peoples, Lew</t>
  </si>
  <si>
    <t>Pierce, Cathy</t>
  </si>
  <si>
    <t>Pudelwitts, Joe</t>
  </si>
  <si>
    <t>Pudelwitts, Nancy</t>
  </si>
  <si>
    <t>Quidachay, Joey</t>
  </si>
  <si>
    <t>Ray, Jimmel</t>
  </si>
  <si>
    <t>Roberto, Chris</t>
  </si>
  <si>
    <t>Rohr Jr., Tim</t>
  </si>
  <si>
    <t>Roth, Tim</t>
  </si>
  <si>
    <t>Rutledge</t>
  </si>
  <si>
    <t>Sacramento, Jet</t>
  </si>
  <si>
    <t>Sar, Bo</t>
  </si>
  <si>
    <t>Sarmiento, Bill</t>
  </si>
  <si>
    <t>Sanstrum, Lars</t>
  </si>
  <si>
    <t>Scott, Bill</t>
  </si>
  <si>
    <t>Shane, Ricky</t>
  </si>
  <si>
    <t>Shitemoto, Ty</t>
  </si>
  <si>
    <t xml:space="preserve">    G</t>
  </si>
  <si>
    <t>Sigler, Bob</t>
  </si>
  <si>
    <t>Schneider, Heath</t>
  </si>
  <si>
    <t>Sloan</t>
  </si>
  <si>
    <t>Snider, Jay</t>
  </si>
  <si>
    <t>Spradling, Kerry</t>
  </si>
  <si>
    <t>Stein,Steve</t>
  </si>
  <si>
    <t xml:space="preserve">   G</t>
  </si>
  <si>
    <t xml:space="preserve"> Sumarat, Ejay</t>
  </si>
  <si>
    <t>Sunny</t>
  </si>
  <si>
    <t>Taylor, Kent</t>
  </si>
  <si>
    <t>Teklet Bebri</t>
  </si>
  <si>
    <t>Tesdale, Keith</t>
  </si>
  <si>
    <t>Valdez, Zidriek</t>
  </si>
  <si>
    <t>Wago, Grant</t>
  </si>
  <si>
    <t>Wago, Yumi</t>
  </si>
  <si>
    <t>Walker,Ron</t>
  </si>
  <si>
    <t>Washington Phil</t>
  </si>
  <si>
    <t>Whatamouth, J</t>
  </si>
  <si>
    <t>Whitehead, Diana</t>
  </si>
  <si>
    <t>Whitmore,Paul</t>
  </si>
  <si>
    <t>Wingco, Toy</t>
  </si>
  <si>
    <t>Zoltnick, Jeff</t>
  </si>
  <si>
    <t xml:space="preserve">      </t>
  </si>
  <si>
    <t>Trucano,Mike</t>
  </si>
  <si>
    <t>Roma, Jan</t>
  </si>
  <si>
    <t>1</t>
  </si>
  <si>
    <t>15</t>
  </si>
  <si>
    <t>6</t>
  </si>
  <si>
    <t>2</t>
  </si>
  <si>
    <t>11</t>
  </si>
  <si>
    <t>4</t>
  </si>
  <si>
    <t>Catacutan, JR</t>
  </si>
  <si>
    <t>7</t>
  </si>
  <si>
    <t>8</t>
  </si>
  <si>
    <t>Grezlik, Kevin</t>
  </si>
  <si>
    <t>3</t>
  </si>
  <si>
    <t>5</t>
  </si>
  <si>
    <t>9</t>
  </si>
  <si>
    <t>10</t>
  </si>
  <si>
    <t>12</t>
  </si>
  <si>
    <t>13</t>
  </si>
  <si>
    <t>14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</si>
  <si>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</si>
  <si>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</si>
  <si>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</si>
  <si>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</si>
  <si>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</si>
  <si>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</si>
  <si>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</si>
  <si>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</si>
  <si>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</si>
  <si>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</si>
  <si>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</si>
  <si>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</si>
  <si>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</si>
  <si>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</si>
  <si>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</si>
  <si>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</si>
  <si>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</si>
  <si>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</si>
  <si>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</si>
  <si>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</si>
  <si>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</si>
  <si>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</si>
  <si>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</si>
  <si>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</si>
  <si>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</si>
  <si>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</si>
  <si>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</si>
  <si>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</si>
  <si>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</si>
  <si>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</si>
  <si>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</si>
  <si>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</si>
  <si>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</si>
  <si>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</si>
  <si>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</si>
  <si>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</si>
  <si>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</si>
  <si>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</si>
  <si>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</si>
  <si>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</si>
  <si>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</si>
  <si>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</si>
  <si>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</si>
  <si>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</si>
  <si>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</si>
  <si>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</si>
  <si>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</si>
  <si>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</si>
  <si>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</si>
  <si>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</si>
  <si>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</si>
  <si>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</si>
  <si>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</si>
  <si>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</si>
  <si>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</si>
  <si>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</si>
  <si>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</si>
  <si>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</si>
  <si>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</si>
  <si>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</si>
  <si>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</si>
  <si>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</si>
  <si>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</si>
  <si>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</si>
  <si>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</si>
  <si>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</si>
  <si>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</si>
  <si>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</si>
  <si>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</si>
  <si>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</si>
  <si>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</si>
  <si>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</si>
  <si>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</si>
  <si>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</si>
  <si>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</si>
  <si>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</si>
  <si>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</si>
  <si>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</si>
  <si>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</si>
  <si>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</si>
  <si>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</si>
  <si>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</si>
  <si>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</si>
  <si>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</si>
  <si>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</si>
  <si>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</si>
  <si>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</si>
  <si>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</si>
  <si>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</si>
  <si>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</si>
  <si>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</si>
  <si>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</si>
  <si>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</si>
  <si>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</si>
  <si>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</si>
  <si>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</si>
  <si>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</si>
  <si>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</si>
  <si>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</si>
  <si>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</si>
  <si>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</si>
  <si>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</si>
  <si>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</si>
  <si>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</si>
  <si>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</si>
  <si>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</si>
  <si>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</si>
  <si>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</si>
  <si>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</si>
  <si>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</si>
  <si>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</si>
  <si>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</si>
  <si>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</si>
  <si>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</si>
  <si>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</si>
  <si>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</si>
  <si>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</si>
  <si>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</si>
  <si>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</si>
  <si>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</si>
  <si>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</si>
  <si>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</si>
  <si>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</si>
  <si>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</si>
  <si>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</si>
  <si>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</si>
  <si>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</si>
  <si>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</si>
  <si>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</si>
  <si>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</si>
  <si>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</si>
  <si>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</si>
  <si>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</si>
  <si>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</si>
  <si>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</si>
  <si>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</si>
  <si>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</si>
  <si>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</si>
  <si>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</si>
  <si>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</si>
  <si>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</si>
  <si>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</si>
  <si>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</si>
  <si>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</si>
  <si>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</si>
  <si>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</si>
  <si>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</si>
  <si>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</si>
  <si>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</si>
  <si>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</si>
  <si>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</si>
  <si>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</si>
  <si>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</si>
  <si>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</si>
  <si>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</si>
  <si>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</si>
  <si>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</si>
  <si>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</si>
  <si>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</si>
  <si>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</si>
  <si>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</si>
  <si>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</si>
  <si>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</si>
  <si>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</si>
  <si>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</si>
  <si>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</si>
  <si>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</si>
  <si>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</si>
  <si>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</si>
  <si>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</si>
  <si>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</si>
  <si>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</si>
  <si>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</si>
  <si>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</si>
  <si>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</si>
  <si>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</si>
  <si>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</si>
  <si>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</si>
  <si>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</si>
  <si>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</si>
  <si>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</si>
  <si>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</si>
  <si>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</si>
  <si>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</si>
  <si>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</si>
  <si>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</si>
  <si>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</si>
  <si>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</si>
  <si>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Boykin,Ronnie</t>
  </si>
  <si>
    <t>204</t>
  </si>
  <si>
    <t>Boykin, Ronnie</t>
  </si>
  <si>
    <t>Maliksi, Martin</t>
  </si>
  <si>
    <t>205</t>
  </si>
  <si>
    <t>Schlobuhm, Melvin</t>
  </si>
  <si>
    <t>Woolen, Charles</t>
  </si>
  <si>
    <t>206</t>
  </si>
  <si>
    <t>Reyes, Ben</t>
  </si>
  <si>
    <t>207</t>
  </si>
  <si>
    <t>Zzz Shayna,Bott</t>
  </si>
  <si>
    <t>Zzz Kim,Sunny</t>
  </si>
  <si>
    <t>Zzz Koh,Mia</t>
  </si>
  <si>
    <t>Zzz Fiet,Leslie</t>
  </si>
  <si>
    <t>Castaneda, Rey</t>
  </si>
  <si>
    <t>208</t>
  </si>
  <si>
    <t>209</t>
  </si>
  <si>
    <t>210</t>
  </si>
  <si>
    <t>211</t>
  </si>
  <si>
    <t>212</t>
  </si>
  <si>
    <t>#6</t>
  </si>
  <si>
    <t>Zzz Bott, Shayna</t>
  </si>
  <si>
    <t>Zzz Fiet, Leslie</t>
  </si>
  <si>
    <t>Zzz Kim, Sunny</t>
  </si>
  <si>
    <t>Zzz Koh, Mia</t>
  </si>
  <si>
    <t>Anderson,Mark</t>
  </si>
  <si>
    <t>213</t>
  </si>
  <si>
    <t>Flagg, Jeff</t>
  </si>
  <si>
    <t>Salivio, Greg</t>
  </si>
  <si>
    <t>214</t>
  </si>
  <si>
    <t>215</t>
  </si>
  <si>
    <t>Araisa,Ose</t>
  </si>
  <si>
    <t>216</t>
  </si>
  <si>
    <t>#12</t>
  </si>
  <si>
    <t>Gold</t>
  </si>
  <si>
    <t>#17</t>
  </si>
  <si>
    <t>149 yd</t>
  </si>
  <si>
    <t>Anderson, Mark</t>
  </si>
  <si>
    <t>Araisa, Ose</t>
  </si>
  <si>
    <t>Wallin,Wally</t>
  </si>
  <si>
    <t>217</t>
  </si>
  <si>
    <t>Deuce Pot Thu:</t>
  </si>
  <si>
    <t>Scores for use on Oct 20/Oct 22, 2026 - Chimera</t>
  </si>
  <si>
    <t>10/20/26</t>
  </si>
  <si>
    <t>Blue</t>
  </si>
  <si>
    <t>M68.2/120</t>
  </si>
  <si>
    <t>M65.3/106</t>
  </si>
  <si>
    <t>L70.1/121</t>
  </si>
  <si>
    <t>#4</t>
  </si>
  <si>
    <t>147 yd</t>
  </si>
  <si>
    <t>137 yd</t>
  </si>
  <si>
    <t>124 yd</t>
  </si>
  <si>
    <t>The Mirage Weekly Pot Handicap 2026 - Year End Tournament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</si>
</sst>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"/>
    <numFmt numFmtId="165" formatCode="0.0"/>
    <numFmt numFmtId="166" formatCode="_(&quot;$&quot;* #,##0_);_(&quot;$&quot;* \(#,##0\);_(&quot;$&quot;* &quot;-&quot;??_);_(@_)"/>
    <numFmt numFmtId="167" formatCode="m/d;@"/>
  </numFmts>
  <fonts count="31" x14ac:knownFonts="1">
    <font>
      <sz val="12"/>
      <color rgb="FF000000"/>
      <name val="Arial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name val="Arial"/>
      <family val="2"/>
    </font>
    <font>
      <b/>
      <sz val="12"/>
      <name val="Times New Roman"/>
      <family val="1"/>
    </font>
    <font>
      <u/>
      <sz val="12"/>
      <color theme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z val="9"/>
      <color rgb="FF000000"/>
      <name val="Arial"/>
      <family val="2"/>
    </font>
    <font>
      <sz val="9"/>
      <name val="Times New Roman"/>
      <family val="1"/>
    </font>
    <font>
      <sz val="10"/>
      <color rgb="FF000000"/>
      <name val="Arial"/>
      <family val="2"/>
    </font>
    <font>
      <sz val="28"/>
      <color rgb="FF000000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000000"/>
      <name val="Arial"/>
      <family val="2"/>
    </font>
    <font>
      <b/>
      <sz val="11"/>
      <name val="Arial"/>
      <family val="2"/>
    </font>
    <font>
      <sz val="11"/>
      <color rgb="FFFF0000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u/>
      <sz val="12"/>
      <name val="Arial"/>
      <family val="2"/>
    </font>
    <font>
      <b/>
      <i/>
      <u/>
      <sz val="12"/>
      <name val="Arial"/>
      <family val="2"/>
    </font>
    <font>
      <b/>
      <i/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44" fontId="23" fillId="0" borderId="0" applyFont="0" applyFill="0" applyBorder="0" applyAlignment="0" applyProtection="0"/>
  </cellStyleXfs>
  <cellXfs count="140"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3" fillId="0" borderId="2" xfId="0" applyFont="1" applyBorder="1" applyAlignment="1">
      <alignment vertical="center"/>
    </xf>
    <xf numFmtId="165" fontId="1" fillId="0" borderId="2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" fontId="1" fillId="0" borderId="2" xfId="0" applyNumberFormat="1" applyFont="1" applyBorder="1"/>
    <xf numFmtId="8" fontId="1" fillId="0" borderId="2" xfId="0" applyNumberFormat="1" applyFont="1" applyBorder="1"/>
    <xf numFmtId="164" fontId="2" fillId="0" borderId="2" xfId="0" applyNumberFormat="1" applyFont="1" applyBorder="1" applyAlignment="1">
      <alignment horizontal="center"/>
    </xf>
    <xf numFmtId="165" fontId="3" fillId="0" borderId="2" xfId="0" applyNumberFormat="1" applyFont="1" applyBorder="1" applyAlignment="1">
      <alignment vertical="center"/>
    </xf>
    <xf numFmtId="0" fontId="6" fillId="0" borderId="2" xfId="0" applyFont="1" applyBorder="1"/>
    <xf numFmtId="1" fontId="2" fillId="0" borderId="2" xfId="0" applyNumberFormat="1" applyFont="1" applyBorder="1" applyAlignment="1">
      <alignment horizontal="left"/>
    </xf>
    <xf numFmtId="0" fontId="0" fillId="0" borderId="2" xfId="0" applyBorder="1" applyAlignment="1">
      <alignment vertical="center"/>
    </xf>
    <xf numFmtId="0" fontId="6" fillId="0" borderId="2" xfId="0" applyFont="1" applyBorder="1" applyAlignment="1">
      <alignment horizontal="center"/>
    </xf>
    <xf numFmtId="1" fontId="1" fillId="0" borderId="2" xfId="0" applyNumberFormat="1" applyFont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/>
    <xf numFmtId="0" fontId="0" fillId="2" borderId="0" xfId="0" applyFill="1" applyAlignment="1">
      <alignment vertical="center"/>
    </xf>
    <xf numFmtId="0" fontId="3" fillId="2" borderId="2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 vertical="top"/>
    </xf>
    <xf numFmtId="49" fontId="1" fillId="2" borderId="2" xfId="0" applyNumberFormat="1" applyFont="1" applyFill="1" applyBorder="1" applyAlignment="1">
      <alignment horizontal="center"/>
    </xf>
    <xf numFmtId="0" fontId="0" fillId="2" borderId="2" xfId="0" applyFill="1" applyBorder="1" applyAlignment="1">
      <alignment vertical="center"/>
    </xf>
    <xf numFmtId="0" fontId="5" fillId="2" borderId="2" xfId="0" applyFont="1" applyFill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16" fontId="1" fillId="2" borderId="2" xfId="0" applyNumberFormat="1" applyFont="1" applyFill="1" applyBorder="1" applyAlignment="1">
      <alignment horizontal="center"/>
    </xf>
    <xf numFmtId="16" fontId="1" fillId="0" borderId="2" xfId="0" applyNumberFormat="1" applyFont="1" applyBorder="1" applyAlignment="1">
      <alignment horizontal="center"/>
    </xf>
    <xf numFmtId="0" fontId="10" fillId="0" borderId="2" xfId="0" applyFont="1" applyBorder="1"/>
    <xf numFmtId="0" fontId="11" fillId="0" borderId="0" xfId="0" applyFont="1" applyAlignment="1">
      <alignment vertical="center"/>
    </xf>
    <xf numFmtId="0" fontId="12" fillId="0" borderId="2" xfId="0" applyFont="1" applyBorder="1" applyAlignment="1">
      <alignment horizontal="center"/>
    </xf>
    <xf numFmtId="0" fontId="13" fillId="0" borderId="2" xfId="0" applyFont="1" applyBorder="1" applyAlignment="1">
      <alignment vertical="center"/>
    </xf>
    <xf numFmtId="0" fontId="9" fillId="2" borderId="2" xfId="0" applyFont="1" applyFill="1" applyBorder="1"/>
    <xf numFmtId="0" fontId="14" fillId="0" borderId="0" xfId="0" applyFont="1" applyAlignment="1">
      <alignment vertical="center"/>
    </xf>
    <xf numFmtId="0" fontId="0" fillId="2" borderId="4" xfId="0" applyFill="1" applyBorder="1" applyAlignment="1">
      <alignment vertical="center"/>
    </xf>
    <xf numFmtId="0" fontId="1" fillId="2" borderId="2" xfId="0" applyFont="1" applyFill="1" applyBorder="1" applyAlignment="1">
      <alignment horizontal="left"/>
    </xf>
    <xf numFmtId="0" fontId="15" fillId="0" borderId="2" xfId="0" applyFont="1" applyBorder="1" applyAlignment="1">
      <alignment vertical="center"/>
    </xf>
    <xf numFmtId="16" fontId="0" fillId="0" borderId="2" xfId="0" applyNumberFormat="1" applyBorder="1" applyAlignment="1">
      <alignment vertical="center"/>
    </xf>
    <xf numFmtId="0" fontId="16" fillId="2" borderId="2" xfId="0" applyFont="1" applyFill="1" applyBorder="1" applyAlignment="1">
      <alignment vertical="center"/>
    </xf>
    <xf numFmtId="164" fontId="19" fillId="0" borderId="2" xfId="2" applyNumberFormat="1" applyFont="1" applyFill="1" applyBorder="1" applyAlignment="1">
      <alignment horizontal="center"/>
    </xf>
    <xf numFmtId="0" fontId="19" fillId="0" borderId="2" xfId="3" applyFont="1" applyFill="1" applyBorder="1" applyAlignment="1">
      <alignment horizontal="center"/>
    </xf>
    <xf numFmtId="1" fontId="3" fillId="2" borderId="2" xfId="0" applyNumberFormat="1" applyFont="1" applyFill="1" applyBorder="1" applyAlignment="1">
      <alignment horizontal="center"/>
    </xf>
    <xf numFmtId="1" fontId="3" fillId="2" borderId="2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center"/>
    </xf>
    <xf numFmtId="8" fontId="1" fillId="2" borderId="2" xfId="0" applyNumberFormat="1" applyFont="1" applyFill="1" applyBorder="1"/>
    <xf numFmtId="164" fontId="2" fillId="2" borderId="2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2" borderId="2" xfId="1" applyFill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1" fillId="0" borderId="3" xfId="0" applyFont="1" applyBorder="1"/>
    <xf numFmtId="0" fontId="1" fillId="0" borderId="1" xfId="0" applyFont="1" applyBorder="1" applyAlignment="1">
      <alignment vertical="center"/>
    </xf>
    <xf numFmtId="0" fontId="1" fillId="5" borderId="2" xfId="0" applyFont="1" applyFill="1" applyBorder="1"/>
    <xf numFmtId="0" fontId="1" fillId="5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166" fontId="1" fillId="0" borderId="2" xfId="4" applyNumberFormat="1" applyFont="1" applyFill="1" applyBorder="1" applyAlignment="1">
      <alignment horizontal="center"/>
    </xf>
    <xf numFmtId="0" fontId="1" fillId="6" borderId="2" xfId="0" applyFont="1" applyFill="1" applyBorder="1"/>
    <xf numFmtId="0" fontId="2" fillId="0" borderId="2" xfId="0" applyFont="1" applyBorder="1" applyAlignment="1">
      <alignment horizontal="left"/>
    </xf>
    <xf numFmtId="0" fontId="4" fillId="0" borderId="2" xfId="0" applyFont="1" applyBorder="1"/>
    <xf numFmtId="0" fontId="1" fillId="7" borderId="2" xfId="0" applyFont="1" applyFill="1" applyBorder="1" applyAlignment="1">
      <alignment horizontal="center"/>
    </xf>
    <xf numFmtId="0" fontId="20" fillId="0" borderId="2" xfId="0" applyFont="1" applyBorder="1" applyAlignment="1">
      <alignment horizontal="left"/>
    </xf>
    <xf numFmtId="0" fontId="1" fillId="7" borderId="2" xfId="0" applyFont="1" applyFill="1" applyBorder="1"/>
    <xf numFmtId="0" fontId="1" fillId="8" borderId="2" xfId="0" applyFont="1" applyFill="1" applyBorder="1"/>
    <xf numFmtId="0" fontId="4" fillId="0" borderId="2" xfId="0" applyFont="1" applyBorder="1" applyAlignment="1">
      <alignment vertical="center"/>
    </xf>
    <xf numFmtId="1" fontId="1" fillId="8" borderId="2" xfId="0" applyNumberFormat="1" applyFont="1" applyFill="1" applyBorder="1" applyAlignment="1">
      <alignment horizontal="center"/>
    </xf>
    <xf numFmtId="0" fontId="16" fillId="0" borderId="2" xfId="0" applyFont="1" applyBorder="1" applyAlignment="1">
      <alignment vertical="center"/>
    </xf>
    <xf numFmtId="1" fontId="1" fillId="7" borderId="2" xfId="0" applyNumberFormat="1" applyFont="1" applyFill="1" applyBorder="1" applyAlignment="1">
      <alignment horizontal="center"/>
    </xf>
    <xf numFmtId="1" fontId="1" fillId="9" borderId="2" xfId="0" applyNumberFormat="1" applyFont="1" applyFill="1" applyBorder="1" applyAlignment="1">
      <alignment horizontal="center"/>
    </xf>
    <xf numFmtId="0" fontId="25" fillId="0" borderId="2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5" xfId="0" applyFont="1" applyBorder="1"/>
    <xf numFmtId="1" fontId="1" fillId="2" borderId="2" xfId="0" quotePrefix="1" applyNumberFormat="1" applyFont="1" applyFill="1" applyBorder="1" applyAlignment="1">
      <alignment horizontal="center"/>
    </xf>
    <xf numFmtId="0" fontId="4" fillId="2" borderId="2" xfId="0" applyFont="1" applyFill="1" applyBorder="1"/>
    <xf numFmtId="0" fontId="4" fillId="5" borderId="2" xfId="0" applyFont="1" applyFill="1" applyBorder="1"/>
    <xf numFmtId="0" fontId="1" fillId="7" borderId="2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/>
    </xf>
    <xf numFmtId="0" fontId="28" fillId="0" borderId="2" xfId="1" applyFont="1" applyFill="1" applyBorder="1"/>
    <xf numFmtId="0" fontId="29" fillId="0" borderId="2" xfId="1" applyFont="1" applyFill="1" applyBorder="1"/>
    <xf numFmtId="0" fontId="1" fillId="10" borderId="2" xfId="0" applyFont="1" applyFill="1" applyBorder="1" applyAlignment="1">
      <alignment horizontal="center"/>
    </xf>
    <xf numFmtId="1" fontId="6" fillId="0" borderId="2" xfId="0" applyNumberFormat="1" applyFont="1" applyFill="1" applyBorder="1"/>
    <xf numFmtId="0" fontId="1" fillId="0" borderId="2" xfId="0" applyFont="1" applyFill="1" applyBorder="1" applyAlignment="1">
      <alignment horizontal="left"/>
    </xf>
    <xf numFmtId="0" fontId="1" fillId="0" borderId="2" xfId="0" applyFont="1" applyFill="1" applyBorder="1"/>
    <xf numFmtId="1" fontId="1" fillId="0" borderId="2" xfId="0" applyNumberFormat="1" applyFont="1" applyFill="1" applyBorder="1"/>
    <xf numFmtId="1" fontId="1" fillId="0" borderId="2" xfId="0" applyNumberFormat="1" applyFont="1" applyFill="1" applyBorder="1" applyAlignment="1">
      <alignment horizontal="center"/>
    </xf>
    <xf numFmtId="8" fontId="1" fillId="0" borderId="2" xfId="0" applyNumberFormat="1" applyFont="1" applyFill="1" applyBorder="1"/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vertical="center"/>
    </xf>
    <xf numFmtId="1" fontId="1" fillId="0" borderId="2" xfId="0" quotePrefix="1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0" fontId="1" fillId="0" borderId="0" xfId="0" applyFont="1" applyFill="1" applyAlignment="1">
      <alignment vertical="center"/>
    </xf>
    <xf numFmtId="165" fontId="1" fillId="0" borderId="2" xfId="0" applyNumberFormat="1" applyFont="1" applyFill="1" applyBorder="1" applyAlignment="1">
      <alignment horizontal="center"/>
    </xf>
    <xf numFmtId="14" fontId="1" fillId="0" borderId="2" xfId="0" applyNumberFormat="1" applyFont="1" applyFill="1" applyBorder="1" applyAlignment="1">
      <alignment vertical="center"/>
    </xf>
    <xf numFmtId="0" fontId="1" fillId="0" borderId="2" xfId="0" applyFont="1" applyFill="1" applyBorder="1" applyAlignment="1">
      <alignment horizontal="right" vertical="center"/>
    </xf>
    <xf numFmtId="165" fontId="1" fillId="0" borderId="2" xfId="0" applyNumberFormat="1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horizontal="center"/>
    </xf>
    <xf numFmtId="165" fontId="1" fillId="0" borderId="2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center"/>
    </xf>
    <xf numFmtId="165" fontId="1" fillId="0" borderId="2" xfId="0" applyNumberFormat="1" applyFont="1" applyFill="1" applyBorder="1" applyAlignment="1">
      <alignment horizontal="right" vertical="center"/>
    </xf>
    <xf numFmtId="165" fontId="1" fillId="0" borderId="2" xfId="0" applyNumberFormat="1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167" fontId="1" fillId="0" borderId="2" xfId="0" applyNumberFormat="1" applyFont="1" applyFill="1" applyBorder="1" applyAlignment="1">
      <alignment horizontal="center"/>
    </xf>
    <xf numFmtId="6" fontId="1" fillId="0" borderId="2" xfId="0" applyNumberFormat="1" applyFont="1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right"/>
    </xf>
    <xf numFmtId="164" fontId="1" fillId="0" borderId="2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1" fillId="0" borderId="5" xfId="0" applyNumberFormat="1" applyFont="1" applyFill="1" applyBorder="1" applyAlignment="1">
      <alignment horizontal="center" vertical="center"/>
    </xf>
    <xf numFmtId="0" fontId="1" fillId="0" borderId="5" xfId="0" applyFont="1" applyFill="1" applyBorder="1"/>
    <xf numFmtId="0" fontId="1" fillId="0" borderId="5" xfId="0" applyFont="1" applyFill="1" applyBorder="1" applyAlignment="1">
      <alignment vertical="center"/>
    </xf>
    <xf numFmtId="164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top"/>
    </xf>
    <xf numFmtId="0" fontId="30" fillId="0" borderId="2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left" vertical="top"/>
    </xf>
    <xf numFmtId="164" fontId="1" fillId="0" borderId="2" xfId="0" applyNumberFormat="1" applyFont="1" applyFill="1" applyBorder="1" applyAlignment="1">
      <alignment horizontal="left"/>
    </xf>
    <xf numFmtId="0" fontId="24" fillId="0" borderId="2" xfId="0" applyFont="1" applyFill="1" applyBorder="1" applyAlignment="1">
      <alignment horizontal="center"/>
    </xf>
    <xf numFmtId="0" fontId="16" fillId="0" borderId="2" xfId="0" applyFont="1" applyFill="1" applyBorder="1" applyAlignment="1">
      <alignment vertical="center"/>
    </xf>
    <xf numFmtId="6" fontId="1" fillId="0" borderId="2" xfId="0" applyNumberFormat="1" applyFont="1" applyFill="1" applyBorder="1" applyAlignment="1">
      <alignment vertical="center"/>
    </xf>
    <xf numFmtId="0" fontId="16" fillId="0" borderId="2" xfId="0" quotePrefix="1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horizontal="left"/>
    </xf>
    <xf numFmtId="0" fontId="1" fillId="0" borderId="3" xfId="0" applyFont="1" applyFill="1" applyBorder="1"/>
    <xf numFmtId="0" fontId="1" fillId="0" borderId="1" xfId="0" applyFont="1" applyFill="1" applyBorder="1" applyAlignment="1">
      <alignment vertical="center"/>
    </xf>
    <xf numFmtId="0" fontId="1" fillId="0" borderId="0" xfId="0" applyFont="1" applyFill="1" applyAlignment="1">
      <alignment horizontal="right" vertical="center"/>
    </xf>
    <xf numFmtId="165" fontId="1" fillId="0" borderId="4" xfId="0" applyNumberFormat="1" applyFont="1" applyFill="1" applyBorder="1" applyAlignment="1">
      <alignment vertical="center"/>
    </xf>
    <xf numFmtId="165" fontId="1" fillId="0" borderId="0" xfId="0" applyNumberFormat="1" applyFont="1" applyFill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vertical="center"/>
    </xf>
  </cellXfs>
  <cellStyles count="5">
    <cellStyle name="Bad" xfId="2" builtinId="27"/>
    <cellStyle name="Currency" xfId="4" builtinId="4"/>
    <cellStyle name="Hyperlink" xfId="1" builtinId="8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G@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32"/>
  <sheetViews>
    <sheetView tabSelected="1" zoomScaleNormal="100" workbookViewId="0">
      <pane ySplit="7" topLeftCell="A8" activePane="bottomLeft" state="frozen"/>
      <selection pane="bottomLeft"/>
    </sheetView>
  </sheetViews>
  <sheetFormatPr defaultColWidth="11.109375" defaultRowHeight="15" customHeight="1" x14ac:dyDescent="0.2"/>
  <cols>
    <col min="1" max="1" width="3.21875" style="99" customWidth="1"/>
    <col min="2" max="2" width="5" style="99" customWidth="1"/>
    <col min="3" max="3" width="4" style="99" customWidth="1"/>
    <col min="4" max="4" width="4.109375" style="99" customWidth="1"/>
    <col min="5" max="5" width="24.109375" style="54" customWidth="1"/>
    <col min="6" max="6" width="5.88671875" style="120" customWidth="1"/>
    <col min="7" max="7" width="5.109375" style="99" customWidth="1"/>
    <col min="8" max="8" width="5.5546875" style="99" customWidth="1"/>
    <col min="9" max="9" width="4.88671875" style="99" customWidth="1"/>
    <col min="10" max="10" width="5.88671875" style="99" customWidth="1"/>
    <col min="11" max="11" width="5.5546875" style="99" customWidth="1"/>
    <col min="12" max="12" width="6" style="99" customWidth="1"/>
    <col min="13" max="13" width="4.88671875" style="99" customWidth="1"/>
    <col min="14" max="14" width="5.44140625" style="134" customWidth="1"/>
    <col min="15" max="15" width="5.33203125" style="103" customWidth="1"/>
    <col min="16" max="16" width="7.77734375" style="136" customWidth="1"/>
    <col min="17" max="17" width="3.88671875" style="99" customWidth="1"/>
    <col min="18" max="18" width="4.33203125" style="99" customWidth="1"/>
    <col min="19" max="19" width="5.77734375" style="93" customWidth="1"/>
    <col min="20" max="20" width="5.88671875" style="93" customWidth="1"/>
    <col min="21" max="21" width="6.6640625" style="99" customWidth="1"/>
    <col min="22" max="22" width="7.109375" style="99" customWidth="1"/>
    <col min="23" max="23" width="19.44140625" style="99" customWidth="1"/>
    <col min="24" max="40" width="8.88671875" style="99" customWidth="1"/>
    <col min="41" max="80" width="8.88671875" style="54" customWidth="1"/>
    <col min="81" max="16384" width="11.109375" style="54"/>
  </cols>
  <sheetData>
    <row r="1" spans="1:84" ht="15" customHeight="1" x14ac:dyDescent="0.25">
      <c r="A1" s="86" t="s">
        <v>626</v>
      </c>
      <c r="B1" s="87"/>
      <c r="C1" s="87"/>
      <c r="D1" s="87"/>
      <c r="E1" s="2"/>
      <c r="F1" s="92"/>
      <c r="G1" s="92"/>
      <c r="H1" s="100"/>
      <c r="I1" s="92" t="s">
        <v>0</v>
      </c>
      <c r="J1" s="92" t="s">
        <v>0</v>
      </c>
      <c r="K1" s="92"/>
      <c r="L1" s="101"/>
      <c r="M1" s="93"/>
      <c r="N1" s="102"/>
      <c r="P1" s="103"/>
      <c r="Q1" s="93"/>
      <c r="R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  <c r="BP1" s="53"/>
      <c r="BQ1" s="53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</row>
    <row r="2" spans="1:84" ht="15.75" customHeight="1" x14ac:dyDescent="0.25">
      <c r="A2" s="86" t="s">
        <v>616</v>
      </c>
      <c r="B2" s="88"/>
      <c r="C2" s="88"/>
      <c r="D2" s="88"/>
      <c r="E2" s="2"/>
      <c r="F2" s="92"/>
      <c r="G2" s="92"/>
      <c r="H2" s="92"/>
      <c r="I2" s="92"/>
      <c r="J2" s="92"/>
      <c r="K2" s="92"/>
      <c r="L2" s="104" t="s">
        <v>617</v>
      </c>
      <c r="M2" s="92"/>
      <c r="N2" s="105"/>
      <c r="O2" s="100" t="s">
        <v>0</v>
      </c>
      <c r="P2" s="100"/>
      <c r="Q2" s="92"/>
      <c r="R2" s="92"/>
      <c r="S2" s="92"/>
      <c r="T2" s="92"/>
      <c r="U2" s="98" t="s">
        <v>1</v>
      </c>
      <c r="V2" s="98" t="s">
        <v>1</v>
      </c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53"/>
      <c r="BS2" s="53"/>
      <c r="BT2" s="5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</row>
    <row r="3" spans="1:84" ht="15.75" customHeight="1" x14ac:dyDescent="0.25">
      <c r="A3" s="89"/>
      <c r="B3" s="88"/>
      <c r="C3" s="88"/>
      <c r="D3" s="88"/>
      <c r="E3" s="2"/>
      <c r="F3" s="92" t="s">
        <v>7</v>
      </c>
      <c r="G3" s="92"/>
      <c r="H3" s="92" t="s">
        <v>2</v>
      </c>
      <c r="I3" s="92" t="s">
        <v>2</v>
      </c>
      <c r="J3" s="92" t="s">
        <v>3</v>
      </c>
      <c r="K3" s="92" t="s">
        <v>3</v>
      </c>
      <c r="L3" s="106" t="s">
        <v>4</v>
      </c>
      <c r="M3" s="92"/>
      <c r="N3" s="107"/>
      <c r="P3" s="108" t="s">
        <v>618</v>
      </c>
      <c r="Q3" s="92"/>
      <c r="R3" s="92"/>
      <c r="S3" s="92"/>
      <c r="T3" s="92"/>
      <c r="U3" s="98" t="s">
        <v>5</v>
      </c>
      <c r="V3" s="98" t="s">
        <v>5</v>
      </c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</row>
    <row r="4" spans="1:84" ht="15.75" customHeight="1" x14ac:dyDescent="0.25">
      <c r="A4" s="90" t="s">
        <v>6</v>
      </c>
      <c r="B4" s="91"/>
      <c r="C4" s="91"/>
      <c r="D4" s="91"/>
      <c r="E4" s="2"/>
      <c r="F4" s="92" t="s">
        <v>18</v>
      </c>
      <c r="G4" s="92"/>
      <c r="H4" s="106">
        <f>H6*5</f>
        <v>0</v>
      </c>
      <c r="I4" s="106">
        <f>I6*10</f>
        <v>0</v>
      </c>
      <c r="J4" s="106">
        <f>J6*5</f>
        <v>0</v>
      </c>
      <c r="K4" s="106">
        <f>K6*10</f>
        <v>0</v>
      </c>
      <c r="L4" s="106">
        <f>SUM(L9:L242)</f>
        <v>0</v>
      </c>
      <c r="M4" s="92" t="s">
        <v>8</v>
      </c>
      <c r="N4" s="107"/>
      <c r="P4" s="108" t="s">
        <v>619</v>
      </c>
      <c r="Q4" s="93"/>
      <c r="R4" s="95"/>
      <c r="S4" s="92" t="s">
        <v>2</v>
      </c>
      <c r="T4" s="92" t="s">
        <v>3</v>
      </c>
      <c r="U4" s="92" t="s">
        <v>2</v>
      </c>
      <c r="V4" s="92" t="s">
        <v>3</v>
      </c>
      <c r="W4" s="88"/>
      <c r="X4" s="88"/>
      <c r="Y4" s="88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</row>
    <row r="5" spans="1:84" ht="15.75" customHeight="1" x14ac:dyDescent="0.25">
      <c r="A5" s="90"/>
      <c r="B5" s="92" t="s">
        <v>9</v>
      </c>
      <c r="C5" s="92" t="s">
        <v>9</v>
      </c>
      <c r="D5" s="93"/>
      <c r="E5" s="2"/>
      <c r="F5" s="109" t="s">
        <v>246</v>
      </c>
      <c r="G5" s="92"/>
      <c r="H5" s="92" t="s">
        <v>10</v>
      </c>
      <c r="I5" s="92" t="s">
        <v>11</v>
      </c>
      <c r="J5" s="92" t="s">
        <v>10</v>
      </c>
      <c r="K5" s="92" t="s">
        <v>11</v>
      </c>
      <c r="L5" s="93"/>
      <c r="M5" s="92" t="s">
        <v>12</v>
      </c>
      <c r="N5" s="100" t="s">
        <v>13</v>
      </c>
      <c r="O5" s="100" t="s">
        <v>13</v>
      </c>
      <c r="P5" s="100" t="s">
        <v>608</v>
      </c>
      <c r="Q5" s="92" t="s">
        <v>14</v>
      </c>
      <c r="R5" s="92" t="s">
        <v>15</v>
      </c>
      <c r="S5" s="92" t="s">
        <v>16</v>
      </c>
      <c r="T5" s="92" t="s">
        <v>16</v>
      </c>
      <c r="U5" s="110">
        <v>46315</v>
      </c>
      <c r="V5" s="110">
        <v>46317</v>
      </c>
      <c r="W5" s="88"/>
      <c r="X5" s="88"/>
      <c r="Y5" s="88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</row>
    <row r="6" spans="1:84" ht="15.75" customHeight="1" x14ac:dyDescent="0.25">
      <c r="A6" s="90"/>
      <c r="B6" s="92">
        <v>2026</v>
      </c>
      <c r="C6" s="92">
        <v>2027</v>
      </c>
      <c r="D6" s="92" t="s">
        <v>17</v>
      </c>
      <c r="E6" s="2"/>
      <c r="F6" s="92" t="s">
        <v>243</v>
      </c>
      <c r="G6" s="92" t="s">
        <v>19</v>
      </c>
      <c r="H6" s="92">
        <f>COUNT(H9:H225)</f>
        <v>0</v>
      </c>
      <c r="I6" s="92">
        <f>COUNT(I9:I225)</f>
        <v>0</v>
      </c>
      <c r="J6" s="92">
        <f>COUNT(J9:J225)</f>
        <v>0</v>
      </c>
      <c r="K6" s="92">
        <f>COUNT(K9:K225)</f>
        <v>0</v>
      </c>
      <c r="L6" s="92">
        <f>COUNT(L9:L225)</f>
        <v>0</v>
      </c>
      <c r="M6" s="92" t="s">
        <v>20</v>
      </c>
      <c r="N6" s="100" t="s">
        <v>21</v>
      </c>
      <c r="O6" s="100" t="s">
        <v>21</v>
      </c>
      <c r="P6" s="100" t="s">
        <v>620</v>
      </c>
      <c r="Q6" s="92" t="s">
        <v>11</v>
      </c>
      <c r="R6" s="92" t="s">
        <v>11</v>
      </c>
      <c r="S6" s="92" t="s">
        <v>22</v>
      </c>
      <c r="T6" s="92" t="s">
        <v>22</v>
      </c>
      <c r="U6" s="62">
        <f>SUM(U9:U317)</f>
        <v>0</v>
      </c>
      <c r="V6" s="62">
        <f>SUM(V9:V317)</f>
        <v>0</v>
      </c>
      <c r="W6" s="88"/>
      <c r="X6" s="88"/>
      <c r="Y6" s="88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</row>
    <row r="7" spans="1:84" ht="15.75" customHeight="1" x14ac:dyDescent="0.25">
      <c r="A7" s="90"/>
      <c r="B7" s="92">
        <f>COUNT(B9:B225)</f>
        <v>204</v>
      </c>
      <c r="C7" s="92">
        <f>COUNT(C9:C225)</f>
        <v>65</v>
      </c>
      <c r="D7" s="92" t="s">
        <v>23</v>
      </c>
      <c r="E7" s="2" t="s">
        <v>24</v>
      </c>
      <c r="F7" s="95"/>
      <c r="G7" s="92"/>
      <c r="H7" s="92"/>
      <c r="I7" s="92"/>
      <c r="J7" s="92"/>
      <c r="K7" s="92"/>
      <c r="L7" s="111"/>
      <c r="M7" s="92" t="s">
        <v>25</v>
      </c>
      <c r="N7" s="100" t="s">
        <v>26</v>
      </c>
      <c r="O7" s="100" t="s">
        <v>27</v>
      </c>
      <c r="P7" s="100" t="s">
        <v>621</v>
      </c>
      <c r="Q7" s="92" t="s">
        <v>28</v>
      </c>
      <c r="R7" s="92" t="s">
        <v>29</v>
      </c>
      <c r="S7" s="92">
        <f>COUNT(S9:S225)</f>
        <v>0</v>
      </c>
      <c r="T7" s="92">
        <f>COUNT(T9:T225)</f>
        <v>0</v>
      </c>
      <c r="U7" s="88"/>
      <c r="V7" s="88"/>
      <c r="W7" s="88"/>
      <c r="X7" s="88"/>
      <c r="Y7" s="88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</row>
    <row r="8" spans="1:84" ht="15.75" customHeight="1" x14ac:dyDescent="0.25">
      <c r="A8" s="90"/>
      <c r="B8" s="92"/>
      <c r="C8" s="92"/>
      <c r="D8" s="92"/>
      <c r="E8" s="2"/>
      <c r="F8" s="92"/>
      <c r="G8" s="93"/>
      <c r="H8" s="92"/>
      <c r="I8" s="92"/>
      <c r="J8" s="92"/>
      <c r="K8" s="92"/>
      <c r="L8" s="111"/>
      <c r="M8" s="92"/>
      <c r="N8" s="100"/>
      <c r="O8" s="100"/>
      <c r="P8" s="100"/>
      <c r="Q8" s="92"/>
      <c r="R8" s="92"/>
      <c r="S8" s="92"/>
      <c r="T8" s="92"/>
      <c r="U8" s="88"/>
      <c r="V8" s="88"/>
      <c r="W8" s="88"/>
      <c r="X8" s="88"/>
      <c r="Y8" s="88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</row>
    <row r="9" spans="1:84" ht="15.75" customHeight="1" x14ac:dyDescent="0.25">
      <c r="A9" s="94">
        <v>1</v>
      </c>
      <c r="B9" s="92">
        <v>2026</v>
      </c>
      <c r="C9" s="92">
        <v>2027</v>
      </c>
      <c r="D9" s="92" t="s">
        <v>30</v>
      </c>
      <c r="E9" s="2" t="s">
        <v>31</v>
      </c>
      <c r="F9" s="90">
        <v>0</v>
      </c>
      <c r="G9" s="92"/>
      <c r="H9" s="112"/>
      <c r="I9" s="112"/>
      <c r="J9" s="112"/>
      <c r="K9" s="112"/>
      <c r="L9" s="111"/>
      <c r="M9" s="95">
        <v>5</v>
      </c>
      <c r="N9" s="113">
        <v>7.6</v>
      </c>
      <c r="O9" s="113">
        <v>7.6</v>
      </c>
      <c r="P9" s="100">
        <f>IF(O9=0,0,(O9*(120/113))+(68.2-72))</f>
        <v>4.2707964601769941</v>
      </c>
      <c r="Q9" s="92">
        <v>-4</v>
      </c>
      <c r="R9" s="100">
        <f>+P9+Q9</f>
        <v>0.2707964601769941</v>
      </c>
      <c r="S9" s="95"/>
      <c r="T9" s="92"/>
      <c r="U9" s="114"/>
      <c r="V9" s="114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53"/>
      <c r="CD9" s="53"/>
      <c r="CE9" s="53"/>
      <c r="CF9" s="53"/>
    </row>
    <row r="10" spans="1:84" ht="15.75" customHeight="1" x14ac:dyDescent="0.25">
      <c r="A10" s="94">
        <f>A9+1</f>
        <v>2</v>
      </c>
      <c r="B10" s="92">
        <v>2026</v>
      </c>
      <c r="C10" s="92"/>
      <c r="D10" s="92" t="s">
        <v>32</v>
      </c>
      <c r="E10" s="2" t="s">
        <v>33</v>
      </c>
      <c r="F10" s="90">
        <v>0</v>
      </c>
      <c r="G10" s="92"/>
      <c r="H10" s="112"/>
      <c r="I10" s="112"/>
      <c r="J10" s="112"/>
      <c r="K10" s="112"/>
      <c r="L10" s="111"/>
      <c r="M10" s="95">
        <v>18</v>
      </c>
      <c r="N10" s="113">
        <v>18.399999999999999</v>
      </c>
      <c r="O10" s="113">
        <v>18.399999999999999</v>
      </c>
      <c r="P10" s="100">
        <f>IF(O10=0,0,(O10*(106/113))+(65.3-72))</f>
        <v>10.560176991150438</v>
      </c>
      <c r="Q10" s="92"/>
      <c r="R10" s="100">
        <f>+P10+Q10</f>
        <v>10.560176991150438</v>
      </c>
      <c r="S10" s="95"/>
      <c r="T10" s="95"/>
      <c r="U10" s="114"/>
      <c r="V10" s="114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53"/>
      <c r="CD10" s="53"/>
      <c r="CE10" s="53"/>
      <c r="CF10" s="53"/>
    </row>
    <row r="11" spans="1:84" ht="15.75" customHeight="1" x14ac:dyDescent="0.25">
      <c r="A11" s="94">
        <f>A10+1</f>
        <v>3</v>
      </c>
      <c r="B11" s="92">
        <v>2026</v>
      </c>
      <c r="C11" s="92">
        <v>2027</v>
      </c>
      <c r="D11" s="92" t="s">
        <v>30</v>
      </c>
      <c r="E11" s="2" t="s">
        <v>34</v>
      </c>
      <c r="F11" s="90">
        <v>20</v>
      </c>
      <c r="G11" s="92"/>
      <c r="H11" s="112"/>
      <c r="I11" s="112"/>
      <c r="J11" s="112"/>
      <c r="K11" s="112"/>
      <c r="L11" s="111"/>
      <c r="M11" s="92">
        <v>20</v>
      </c>
      <c r="N11" s="113">
        <v>9.5</v>
      </c>
      <c r="O11" s="113">
        <v>9.4</v>
      </c>
      <c r="P11" s="100">
        <f>IF(O11=0,0,(O11*(120/113))+(68.2-72))</f>
        <v>6.1823008849557564</v>
      </c>
      <c r="Q11" s="92"/>
      <c r="R11" s="100">
        <f>+P11+Q11</f>
        <v>6.1823008849557564</v>
      </c>
      <c r="S11" s="95"/>
      <c r="T11" s="92"/>
      <c r="U11" s="114"/>
      <c r="V11" s="114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53"/>
      <c r="CD11" s="53"/>
      <c r="CE11" s="53"/>
      <c r="CF11" s="53"/>
    </row>
    <row r="12" spans="1:84" ht="15.75" customHeight="1" x14ac:dyDescent="0.25">
      <c r="A12" s="94">
        <f>A11+1</f>
        <v>4</v>
      </c>
      <c r="B12" s="92">
        <v>2026</v>
      </c>
      <c r="C12" s="92"/>
      <c r="D12" s="92" t="s">
        <v>30</v>
      </c>
      <c r="E12" s="2" t="s">
        <v>35</v>
      </c>
      <c r="F12" s="90">
        <v>0</v>
      </c>
      <c r="G12" s="92"/>
      <c r="H12" s="112"/>
      <c r="I12" s="112"/>
      <c r="J12" s="112"/>
      <c r="K12" s="112"/>
      <c r="L12" s="112"/>
      <c r="M12" s="92">
        <v>20</v>
      </c>
      <c r="N12" s="88">
        <v>12.9</v>
      </c>
      <c r="O12" s="88">
        <v>12.9</v>
      </c>
      <c r="P12" s="100">
        <f>IF(O12=0,0,(O12*(120/113))+(68.2-72))</f>
        <v>9.8991150442477913</v>
      </c>
      <c r="Q12" s="92"/>
      <c r="R12" s="100">
        <f>+P12+Q12</f>
        <v>9.8991150442477913</v>
      </c>
      <c r="S12" s="92"/>
      <c r="T12" s="92"/>
      <c r="U12" s="114"/>
      <c r="V12" s="114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53"/>
      <c r="CD12" s="53"/>
      <c r="CE12" s="53"/>
      <c r="CF12" s="53"/>
    </row>
    <row r="13" spans="1:84" ht="15.75" customHeight="1" x14ac:dyDescent="0.25">
      <c r="A13" s="94">
        <f>A12+1</f>
        <v>5</v>
      </c>
      <c r="B13" s="92">
        <v>2026</v>
      </c>
      <c r="C13" s="92"/>
      <c r="D13" s="92" t="s">
        <v>30</v>
      </c>
      <c r="E13" s="59" t="s">
        <v>36</v>
      </c>
      <c r="F13" s="90">
        <v>0</v>
      </c>
      <c r="G13" s="92"/>
      <c r="H13" s="93"/>
      <c r="I13" s="93"/>
      <c r="J13" s="112"/>
      <c r="K13" s="112"/>
      <c r="L13" s="112"/>
      <c r="M13" s="92">
        <v>1</v>
      </c>
      <c r="N13" s="88">
        <v>0</v>
      </c>
      <c r="O13" s="88">
        <v>0</v>
      </c>
      <c r="P13" s="100">
        <f>IF(O13=0,0,(O13*(120/113))+(68.2-72))</f>
        <v>0</v>
      </c>
      <c r="Q13" s="92"/>
      <c r="R13" s="100">
        <f>+P13+Q13</f>
        <v>0</v>
      </c>
      <c r="S13" s="92"/>
      <c r="T13" s="92"/>
      <c r="U13" s="114"/>
      <c r="V13" s="114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53"/>
      <c r="CD13" s="53"/>
      <c r="CE13" s="53"/>
      <c r="CF13" s="53"/>
    </row>
    <row r="14" spans="1:84" ht="15.75" customHeight="1" x14ac:dyDescent="0.25">
      <c r="A14" s="94">
        <f>A13+1</f>
        <v>6</v>
      </c>
      <c r="B14" s="92">
        <v>2026</v>
      </c>
      <c r="C14" s="92">
        <v>2027</v>
      </c>
      <c r="D14" s="92" t="s">
        <v>30</v>
      </c>
      <c r="E14" s="2" t="s">
        <v>37</v>
      </c>
      <c r="F14" s="90">
        <v>19</v>
      </c>
      <c r="G14" s="92"/>
      <c r="H14" s="112"/>
      <c r="I14" s="112"/>
      <c r="J14" s="112"/>
      <c r="K14" s="112"/>
      <c r="L14" s="112"/>
      <c r="M14" s="92">
        <v>20</v>
      </c>
      <c r="N14" s="88">
        <v>4.7</v>
      </c>
      <c r="O14" s="88">
        <v>4.7</v>
      </c>
      <c r="P14" s="100">
        <f>IF(O14=0,0,(O14*(120/113))+(68.2-72))</f>
        <v>1.1911504424778796</v>
      </c>
      <c r="Q14" s="92"/>
      <c r="R14" s="100">
        <f>+P14+Q14</f>
        <v>1.1911504424778796</v>
      </c>
      <c r="S14" s="92"/>
      <c r="T14" s="92"/>
      <c r="U14" s="114"/>
      <c r="V14" s="114"/>
      <c r="W14" s="88"/>
      <c r="X14" s="88"/>
      <c r="Y14" s="88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</row>
    <row r="15" spans="1:84" ht="15.75" customHeight="1" x14ac:dyDescent="0.25">
      <c r="A15" s="94">
        <f>A14+1</f>
        <v>7</v>
      </c>
      <c r="B15" s="92">
        <v>2026</v>
      </c>
      <c r="C15" s="92"/>
      <c r="D15" s="92" t="s">
        <v>30</v>
      </c>
      <c r="E15" s="2" t="s">
        <v>38</v>
      </c>
      <c r="F15" s="90">
        <v>0</v>
      </c>
      <c r="G15" s="92"/>
      <c r="H15" s="112"/>
      <c r="I15" s="112"/>
      <c r="J15" s="112"/>
      <c r="K15" s="112"/>
      <c r="L15" s="112"/>
      <c r="M15" s="92">
        <v>5</v>
      </c>
      <c r="N15" s="88">
        <v>9.1</v>
      </c>
      <c r="O15" s="88">
        <v>9.1</v>
      </c>
      <c r="P15" s="100">
        <f>IF(O15=0,0,(O15*(120/113))+(68.2-72))</f>
        <v>5.8637168141592948</v>
      </c>
      <c r="Q15" s="92">
        <v>-4</v>
      </c>
      <c r="R15" s="100">
        <f>+P15+Q15</f>
        <v>1.8637168141592948</v>
      </c>
      <c r="S15" s="92"/>
      <c r="U15" s="114"/>
      <c r="V15" s="139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53"/>
      <c r="CD15" s="53"/>
      <c r="CE15" s="53"/>
      <c r="CF15" s="53"/>
    </row>
    <row r="16" spans="1:84" ht="15.75" customHeight="1" x14ac:dyDescent="0.25">
      <c r="A16" s="94">
        <f>A15+1</f>
        <v>8</v>
      </c>
      <c r="B16" s="92"/>
      <c r="C16" s="92">
        <v>2027</v>
      </c>
      <c r="D16" s="92" t="s">
        <v>30</v>
      </c>
      <c r="E16" s="59" t="s">
        <v>611</v>
      </c>
      <c r="F16" s="90">
        <v>0</v>
      </c>
      <c r="G16" s="92"/>
      <c r="H16" s="112"/>
      <c r="I16" s="112"/>
      <c r="J16" s="112"/>
      <c r="K16" s="112"/>
      <c r="L16" s="112"/>
      <c r="M16" s="92">
        <v>3</v>
      </c>
      <c r="N16" s="88">
        <v>0</v>
      </c>
      <c r="O16" s="88">
        <v>0</v>
      </c>
      <c r="P16" s="100">
        <f>IF(O16=0,0,(O16*(120/113))+(68.2-72))</f>
        <v>0</v>
      </c>
      <c r="Q16" s="92"/>
      <c r="R16" s="100">
        <f>+P16+Q16</f>
        <v>0</v>
      </c>
      <c r="S16" s="92"/>
      <c r="T16" s="92"/>
      <c r="U16" s="114"/>
      <c r="V16" s="114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53"/>
      <c r="CD16" s="53"/>
      <c r="CE16" s="53"/>
      <c r="CF16" s="53"/>
    </row>
    <row r="17" spans="1:84" ht="15.75" customHeight="1" x14ac:dyDescent="0.25">
      <c r="A17" s="94">
        <f>A16+1</f>
        <v>9</v>
      </c>
      <c r="B17" s="92">
        <v>2026</v>
      </c>
      <c r="C17" s="92"/>
      <c r="D17" s="92" t="s">
        <v>32</v>
      </c>
      <c r="E17" s="2" t="s">
        <v>39</v>
      </c>
      <c r="F17" s="90">
        <v>0</v>
      </c>
      <c r="G17" s="92"/>
      <c r="H17" s="112"/>
      <c r="I17" s="112"/>
      <c r="J17" s="112"/>
      <c r="K17" s="112"/>
      <c r="L17" s="112"/>
      <c r="M17" s="92">
        <v>20</v>
      </c>
      <c r="N17" s="88">
        <v>28.9</v>
      </c>
      <c r="O17" s="88">
        <v>28.9</v>
      </c>
      <c r="P17" s="100">
        <f>IF(O17=0,0,(O17*(106/113))+(65.3-72))</f>
        <v>20.409734513274334</v>
      </c>
      <c r="Q17" s="92"/>
      <c r="R17" s="100">
        <f>+P17+Q17</f>
        <v>20.409734513274334</v>
      </c>
      <c r="S17" s="92"/>
      <c r="T17" s="92"/>
      <c r="U17" s="114"/>
      <c r="V17" s="114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53"/>
      <c r="CD17" s="53"/>
      <c r="CE17" s="53"/>
      <c r="CF17" s="53"/>
    </row>
    <row r="18" spans="1:84" ht="15.75" customHeight="1" x14ac:dyDescent="0.25">
      <c r="A18" s="94">
        <f>A17+1</f>
        <v>10</v>
      </c>
      <c r="B18" s="92">
        <v>2026</v>
      </c>
      <c r="C18" s="92"/>
      <c r="D18" s="92" t="s">
        <v>30</v>
      </c>
      <c r="E18" s="2" t="s">
        <v>40</v>
      </c>
      <c r="F18" s="90">
        <v>0</v>
      </c>
      <c r="G18" s="92"/>
      <c r="H18" s="112"/>
      <c r="I18" s="112"/>
      <c r="J18" s="112"/>
      <c r="K18" s="112"/>
      <c r="L18" s="112"/>
      <c r="M18" s="92">
        <v>7</v>
      </c>
      <c r="N18" s="88">
        <v>14.1</v>
      </c>
      <c r="O18" s="88">
        <v>14.1</v>
      </c>
      <c r="P18" s="100">
        <f>IF(O18=0,0,(O18*(120/113))+(68.2-72))</f>
        <v>11.173451327433632</v>
      </c>
      <c r="Q18" s="92"/>
      <c r="R18" s="100">
        <f>+P18+Q18</f>
        <v>11.173451327433632</v>
      </c>
      <c r="S18" s="92"/>
      <c r="T18" s="92"/>
      <c r="U18" s="114"/>
      <c r="V18" s="114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53"/>
      <c r="CD18" s="53"/>
      <c r="CE18" s="53"/>
      <c r="CF18" s="53"/>
    </row>
    <row r="19" spans="1:84" ht="15.75" customHeight="1" x14ac:dyDescent="0.25">
      <c r="A19" s="94">
        <f>A18+1</f>
        <v>11</v>
      </c>
      <c r="B19" s="92"/>
      <c r="C19" s="92">
        <v>2027</v>
      </c>
      <c r="D19" s="92" t="s">
        <v>30</v>
      </c>
      <c r="E19" s="59" t="s">
        <v>612</v>
      </c>
      <c r="F19" s="90">
        <v>0</v>
      </c>
      <c r="G19" s="92"/>
      <c r="H19" s="112"/>
      <c r="I19" s="112"/>
      <c r="J19" s="112"/>
      <c r="K19" s="112"/>
      <c r="L19" s="112"/>
      <c r="M19" s="92">
        <v>1</v>
      </c>
      <c r="N19" s="88">
        <v>0</v>
      </c>
      <c r="O19" s="88">
        <v>0</v>
      </c>
      <c r="P19" s="100">
        <f>IF(O19=0,0,(O19*(120/113))+(68.2-72))</f>
        <v>0</v>
      </c>
      <c r="Q19" s="92"/>
      <c r="R19" s="100">
        <f>+P19+Q19</f>
        <v>0</v>
      </c>
      <c r="S19" s="92"/>
      <c r="T19" s="92"/>
      <c r="U19" s="114"/>
      <c r="V19" s="114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53"/>
      <c r="CD19" s="53"/>
      <c r="CE19" s="53"/>
      <c r="CF19" s="53"/>
    </row>
    <row r="20" spans="1:84" ht="15.75" customHeight="1" x14ac:dyDescent="0.25">
      <c r="A20" s="94">
        <f>A19+1</f>
        <v>12</v>
      </c>
      <c r="B20" s="92">
        <v>2026</v>
      </c>
      <c r="C20" s="92"/>
      <c r="D20" s="92" t="s">
        <v>30</v>
      </c>
      <c r="E20" s="2" t="s">
        <v>41</v>
      </c>
      <c r="F20" s="90">
        <v>0</v>
      </c>
      <c r="G20" s="92"/>
      <c r="H20" s="112"/>
      <c r="I20" s="112"/>
      <c r="J20" s="112"/>
      <c r="K20" s="112"/>
      <c r="L20" s="111"/>
      <c r="M20" s="95">
        <v>9</v>
      </c>
      <c r="N20" s="113">
        <v>24.8</v>
      </c>
      <c r="O20" s="113">
        <v>24.8</v>
      </c>
      <c r="P20" s="100">
        <f>IF(O20=0,0,(O20*(120/113))+(68.2-72))</f>
        <v>22.536283185840713</v>
      </c>
      <c r="Q20" s="92"/>
      <c r="R20" s="100">
        <f>+P20+Q20</f>
        <v>22.536283185840713</v>
      </c>
      <c r="S20" s="92"/>
      <c r="T20" s="92"/>
      <c r="U20" s="114"/>
      <c r="V20" s="114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53"/>
      <c r="CD20" s="53"/>
      <c r="CE20" s="53"/>
      <c r="CF20" s="53"/>
    </row>
    <row r="21" spans="1:84" ht="15.75" customHeight="1" x14ac:dyDescent="0.25">
      <c r="A21" s="94">
        <f>A20+1</f>
        <v>13</v>
      </c>
      <c r="B21" s="92">
        <v>2026</v>
      </c>
      <c r="C21" s="92"/>
      <c r="D21" s="92" t="s">
        <v>30</v>
      </c>
      <c r="E21" s="2" t="s">
        <v>42</v>
      </c>
      <c r="F21" s="90">
        <v>0</v>
      </c>
      <c r="G21" s="92"/>
      <c r="H21" s="112"/>
      <c r="I21" s="112"/>
      <c r="J21" s="112"/>
      <c r="K21" s="112"/>
      <c r="L21" s="112"/>
      <c r="M21" s="92">
        <v>8</v>
      </c>
      <c r="N21" s="88">
        <v>18.100000000000001</v>
      </c>
      <c r="O21" s="88">
        <v>18.100000000000001</v>
      </c>
      <c r="P21" s="100">
        <f>IF(O21=0,0,(O21*(120/113))+(68.2-72))</f>
        <v>15.421238938053104</v>
      </c>
      <c r="Q21" s="92"/>
      <c r="R21" s="100">
        <f>+P21+Q21</f>
        <v>15.421238938053104</v>
      </c>
      <c r="S21" s="92"/>
      <c r="T21" s="92"/>
      <c r="U21" s="114"/>
      <c r="V21" s="114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53"/>
      <c r="CD21" s="53"/>
      <c r="CE21" s="53"/>
      <c r="CF21" s="53"/>
    </row>
    <row r="22" spans="1:84" ht="15.75" customHeight="1" x14ac:dyDescent="0.25">
      <c r="A22" s="94">
        <f>A21+1</f>
        <v>14</v>
      </c>
      <c r="B22" s="92">
        <v>2026</v>
      </c>
      <c r="C22" s="92"/>
      <c r="D22" s="92" t="s">
        <v>30</v>
      </c>
      <c r="E22" s="2" t="s">
        <v>43</v>
      </c>
      <c r="F22" s="90">
        <v>0</v>
      </c>
      <c r="G22" s="92"/>
      <c r="H22" s="112"/>
      <c r="I22" s="112"/>
      <c r="J22" s="112"/>
      <c r="K22" s="112"/>
      <c r="L22" s="112"/>
      <c r="M22" s="92">
        <v>13</v>
      </c>
      <c r="N22" s="88">
        <v>13.4</v>
      </c>
      <c r="O22" s="88">
        <v>13.4</v>
      </c>
      <c r="P22" s="100">
        <f>IF(O22=0,0,(O22*(120/113))+(68.2-72))</f>
        <v>10.430088495575225</v>
      </c>
      <c r="Q22" s="92"/>
      <c r="R22" s="100">
        <f>+P22+Q22</f>
        <v>10.430088495575225</v>
      </c>
      <c r="S22" s="92"/>
      <c r="T22" s="92"/>
      <c r="U22" s="114"/>
      <c r="V22" s="114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53"/>
      <c r="CD22" s="53"/>
      <c r="CE22" s="53"/>
      <c r="CF22" s="53"/>
    </row>
    <row r="23" spans="1:84" ht="15.75" customHeight="1" x14ac:dyDescent="0.25">
      <c r="A23" s="94">
        <f>A22+1</f>
        <v>15</v>
      </c>
      <c r="B23" s="92">
        <v>2026</v>
      </c>
      <c r="C23" s="92"/>
      <c r="D23" s="92" t="s">
        <v>30</v>
      </c>
      <c r="E23" s="59" t="s">
        <v>576</v>
      </c>
      <c r="F23" s="90">
        <v>0</v>
      </c>
      <c r="G23" s="92"/>
      <c r="H23" s="112"/>
      <c r="I23" s="112"/>
      <c r="J23" s="112"/>
      <c r="K23" s="112"/>
      <c r="L23" s="112"/>
      <c r="M23" s="92">
        <v>3</v>
      </c>
      <c r="N23" s="88">
        <v>0</v>
      </c>
      <c r="O23" s="88">
        <v>0</v>
      </c>
      <c r="P23" s="100">
        <f>IF(O23=0,0,(O23*(120/113))+(68.2-72))</f>
        <v>0</v>
      </c>
      <c r="Q23" s="92"/>
      <c r="R23" s="100">
        <f>+P23+Q23</f>
        <v>0</v>
      </c>
      <c r="S23" s="92"/>
      <c r="T23" s="92"/>
      <c r="U23" s="114"/>
      <c r="V23" s="114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53"/>
      <c r="CD23" s="53"/>
      <c r="CE23" s="53"/>
      <c r="CF23" s="53"/>
    </row>
    <row r="24" spans="1:84" ht="15.75" customHeight="1" x14ac:dyDescent="0.25">
      <c r="A24" s="94">
        <f>A23+1</f>
        <v>16</v>
      </c>
      <c r="B24" s="92">
        <v>2026</v>
      </c>
      <c r="C24" s="92"/>
      <c r="D24" s="92" t="s">
        <v>30</v>
      </c>
      <c r="E24" s="2" t="s">
        <v>44</v>
      </c>
      <c r="F24" s="90">
        <v>2</v>
      </c>
      <c r="G24" s="92"/>
      <c r="H24" s="112"/>
      <c r="I24" s="112"/>
      <c r="J24" s="112"/>
      <c r="K24" s="112"/>
      <c r="L24" s="112"/>
      <c r="M24" s="92">
        <v>20</v>
      </c>
      <c r="N24" s="88">
        <v>15.6</v>
      </c>
      <c r="O24" s="88">
        <v>15.6</v>
      </c>
      <c r="P24" s="100">
        <f>IF(O24=0,0,(O24*(120/113))+(68.2-72))</f>
        <v>12.766371681415933</v>
      </c>
      <c r="Q24" s="90"/>
      <c r="R24" s="100">
        <f>+P24+Q24</f>
        <v>12.766371681415933</v>
      </c>
      <c r="S24" s="92"/>
      <c r="T24" s="95"/>
      <c r="U24" s="114"/>
      <c r="V24" s="114"/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53"/>
      <c r="CD24" s="53"/>
      <c r="CE24" s="53"/>
      <c r="CF24" s="53"/>
    </row>
    <row r="25" spans="1:84" ht="15.75" customHeight="1" x14ac:dyDescent="0.25">
      <c r="A25" s="94">
        <f>A24+1</f>
        <v>17</v>
      </c>
      <c r="B25" s="92">
        <v>2026</v>
      </c>
      <c r="C25" s="92">
        <v>2027</v>
      </c>
      <c r="D25" s="92" t="s">
        <v>30</v>
      </c>
      <c r="E25" s="2" t="s">
        <v>45</v>
      </c>
      <c r="F25" s="90">
        <v>0</v>
      </c>
      <c r="G25" s="92"/>
      <c r="H25" s="112"/>
      <c r="I25" s="112"/>
      <c r="J25" s="114"/>
      <c r="K25" s="112"/>
      <c r="L25" s="42"/>
      <c r="M25" s="92">
        <v>5</v>
      </c>
      <c r="N25" s="88">
        <v>0.9</v>
      </c>
      <c r="O25" s="88">
        <v>0.9</v>
      </c>
      <c r="P25" s="100">
        <v>0</v>
      </c>
      <c r="Q25" s="92">
        <v>-4</v>
      </c>
      <c r="R25" s="100">
        <f>+P25+Q25</f>
        <v>-4</v>
      </c>
      <c r="S25" s="92"/>
      <c r="T25" s="95"/>
      <c r="U25" s="114"/>
      <c r="V25" s="114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53"/>
      <c r="CD25" s="53"/>
      <c r="CE25" s="53"/>
      <c r="CF25" s="53"/>
    </row>
    <row r="26" spans="1:84" ht="15.75" customHeight="1" x14ac:dyDescent="0.25">
      <c r="A26" s="94">
        <f>A25+1</f>
        <v>18</v>
      </c>
      <c r="B26" s="92">
        <v>2026</v>
      </c>
      <c r="C26" s="92"/>
      <c r="D26" s="92" t="s">
        <v>30</v>
      </c>
      <c r="E26" s="59" t="s">
        <v>46</v>
      </c>
      <c r="F26" s="90">
        <v>0</v>
      </c>
      <c r="G26" s="92"/>
      <c r="H26" s="112"/>
      <c r="I26" s="112"/>
      <c r="J26" s="114"/>
      <c r="K26" s="112"/>
      <c r="L26" s="42"/>
      <c r="M26" s="92">
        <v>1</v>
      </c>
      <c r="N26" s="88">
        <v>0</v>
      </c>
      <c r="O26" s="88">
        <v>0</v>
      </c>
      <c r="P26" s="100">
        <f>IF(O26=0,0,(O26*(120/113))+(68.2-72))</f>
        <v>0</v>
      </c>
      <c r="Q26" s="92"/>
      <c r="R26" s="100">
        <f>+P26+Q26</f>
        <v>0</v>
      </c>
      <c r="S26" s="92"/>
      <c r="T26" s="95"/>
      <c r="U26" s="114"/>
      <c r="V26" s="114"/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53"/>
      <c r="CD26" s="53"/>
      <c r="CE26" s="53"/>
      <c r="CF26" s="53"/>
    </row>
    <row r="27" spans="1:84" ht="15.75" customHeight="1" x14ac:dyDescent="0.25">
      <c r="A27" s="94">
        <f>A26+1</f>
        <v>19</v>
      </c>
      <c r="B27" s="92"/>
      <c r="C27" s="92">
        <v>2027</v>
      </c>
      <c r="D27" s="92" t="s">
        <v>30</v>
      </c>
      <c r="E27" s="2" t="s">
        <v>588</v>
      </c>
      <c r="F27" s="90">
        <v>3</v>
      </c>
      <c r="G27" s="92"/>
      <c r="H27" s="112"/>
      <c r="I27" s="112"/>
      <c r="J27" s="114"/>
      <c r="K27" s="112"/>
      <c r="L27" s="42"/>
      <c r="M27" s="92">
        <v>20</v>
      </c>
      <c r="N27" s="88">
        <v>17.600000000000001</v>
      </c>
      <c r="O27" s="88">
        <v>17.600000000000001</v>
      </c>
      <c r="P27" s="100">
        <f>IF(O27=0,0,(O27*(120/113))+(68.2-72))</f>
        <v>14.890265486725671</v>
      </c>
      <c r="Q27" s="92"/>
      <c r="R27" s="100">
        <f>+P27+Q27</f>
        <v>14.890265486725671</v>
      </c>
      <c r="S27" s="92"/>
      <c r="T27" s="95"/>
      <c r="U27" s="114"/>
      <c r="V27" s="114"/>
      <c r="W27" s="96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53"/>
      <c r="CD27" s="53"/>
      <c r="CE27" s="53"/>
      <c r="CF27" s="53"/>
    </row>
    <row r="28" spans="1:84" ht="15.75" customHeight="1" x14ac:dyDescent="0.25">
      <c r="A28" s="94">
        <f>A27+1</f>
        <v>20</v>
      </c>
      <c r="B28" s="92">
        <v>2026</v>
      </c>
      <c r="C28" s="92"/>
      <c r="D28" s="92" t="s">
        <v>30</v>
      </c>
      <c r="E28" s="59" t="s">
        <v>375</v>
      </c>
      <c r="F28" s="90">
        <v>0</v>
      </c>
      <c r="G28" s="92"/>
      <c r="H28" s="112"/>
      <c r="I28" s="112"/>
      <c r="J28" s="114"/>
      <c r="K28" s="112"/>
      <c r="L28" s="42"/>
      <c r="M28" s="92">
        <v>1</v>
      </c>
      <c r="N28" s="88">
        <v>0</v>
      </c>
      <c r="O28" s="88">
        <v>0</v>
      </c>
      <c r="P28" s="100">
        <f>IF(O28=0,0,(O28*(120/113))+(68.2-72))</f>
        <v>0</v>
      </c>
      <c r="Q28" s="92"/>
      <c r="R28" s="100">
        <f>+P28+Q28</f>
        <v>0</v>
      </c>
      <c r="S28" s="92"/>
      <c r="T28" s="95"/>
      <c r="U28" s="114"/>
      <c r="V28" s="114"/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53"/>
      <c r="CD28" s="53"/>
      <c r="CE28" s="53"/>
      <c r="CF28" s="53"/>
    </row>
    <row r="29" spans="1:84" ht="15.75" customHeight="1" x14ac:dyDescent="0.25">
      <c r="A29" s="94">
        <f>A28+1</f>
        <v>21</v>
      </c>
      <c r="B29" s="92">
        <v>2026</v>
      </c>
      <c r="C29" s="92"/>
      <c r="D29" s="92" t="s">
        <v>30</v>
      </c>
      <c r="E29" s="53" t="s">
        <v>47</v>
      </c>
      <c r="F29" s="90">
        <v>0</v>
      </c>
      <c r="G29" s="92"/>
      <c r="H29" s="112"/>
      <c r="I29" s="112"/>
      <c r="J29" s="112"/>
      <c r="K29" s="112"/>
      <c r="L29" s="112"/>
      <c r="M29" s="92">
        <v>9</v>
      </c>
      <c r="N29" s="88">
        <v>1.7</v>
      </c>
      <c r="O29" s="88">
        <v>1.7</v>
      </c>
      <c r="P29" s="100">
        <v>0</v>
      </c>
      <c r="Q29" s="92"/>
      <c r="R29" s="100">
        <f>+P29+Q29</f>
        <v>0</v>
      </c>
      <c r="S29" s="92"/>
      <c r="T29" s="92"/>
      <c r="U29" s="114"/>
      <c r="V29" s="114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53"/>
      <c r="CD29" s="53"/>
      <c r="CE29" s="53"/>
      <c r="CF29" s="53"/>
    </row>
    <row r="30" spans="1:84" ht="15.75" customHeight="1" x14ac:dyDescent="0.25">
      <c r="A30" s="94">
        <f>A29+1</f>
        <v>22</v>
      </c>
      <c r="B30" s="92">
        <v>2026</v>
      </c>
      <c r="C30" s="92">
        <v>2027</v>
      </c>
      <c r="D30" s="92" t="s">
        <v>30</v>
      </c>
      <c r="E30" s="53" t="s">
        <v>48</v>
      </c>
      <c r="F30" s="90">
        <v>26</v>
      </c>
      <c r="G30" s="92"/>
      <c r="H30" s="112"/>
      <c r="I30" s="112"/>
      <c r="J30" s="112"/>
      <c r="K30" s="112"/>
      <c r="L30" s="112"/>
      <c r="M30" s="92">
        <v>20</v>
      </c>
      <c r="N30" s="88">
        <v>11</v>
      </c>
      <c r="O30" s="88">
        <v>11</v>
      </c>
      <c r="P30" s="100">
        <f>IF(O30=0,0,(O30*(120/113))+(68.2-72))</f>
        <v>7.8814159292035431</v>
      </c>
      <c r="Q30" s="95"/>
      <c r="R30" s="100">
        <f>+P30+Q30</f>
        <v>7.8814159292035431</v>
      </c>
      <c r="S30" s="92"/>
      <c r="T30" s="92"/>
      <c r="U30" s="114"/>
      <c r="V30" s="114"/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3"/>
      <c r="AH30" s="93"/>
      <c r="AI30" s="93"/>
      <c r="AJ30" s="93"/>
      <c r="AK30" s="93"/>
      <c r="AL30" s="93"/>
      <c r="AM30" s="93"/>
      <c r="AN30" s="9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</row>
    <row r="31" spans="1:84" ht="15.75" customHeight="1" x14ac:dyDescent="0.25">
      <c r="A31" s="94">
        <f>A30+1</f>
        <v>23</v>
      </c>
      <c r="B31" s="92">
        <v>2026</v>
      </c>
      <c r="C31" s="92"/>
      <c r="D31" s="92" t="s">
        <v>30</v>
      </c>
      <c r="E31" s="2" t="s">
        <v>49</v>
      </c>
      <c r="F31" s="90">
        <v>11</v>
      </c>
      <c r="G31" s="92"/>
      <c r="H31" s="112"/>
      <c r="I31" s="112"/>
      <c r="J31" s="112"/>
      <c r="K31" s="112"/>
      <c r="L31" s="112"/>
      <c r="M31" s="95">
        <v>20</v>
      </c>
      <c r="N31" s="88">
        <v>8.9</v>
      </c>
      <c r="O31" s="88">
        <v>8.9</v>
      </c>
      <c r="P31" s="100">
        <f>IF(O31=0,0,(O31*(120/113))+(68.2-72))</f>
        <v>5.6513274336283228</v>
      </c>
      <c r="Q31" s="95"/>
      <c r="R31" s="100">
        <f>+P31+Q31</f>
        <v>5.6513274336283228</v>
      </c>
      <c r="S31" s="92"/>
      <c r="T31" s="92"/>
      <c r="U31" s="114"/>
      <c r="V31" s="114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53"/>
      <c r="CD31" s="53"/>
      <c r="CE31" s="53"/>
      <c r="CF31" s="53"/>
    </row>
    <row r="32" spans="1:84" ht="15.75" customHeight="1" x14ac:dyDescent="0.25">
      <c r="A32" s="94">
        <f>A31+1</f>
        <v>24</v>
      </c>
      <c r="B32" s="92">
        <v>2026</v>
      </c>
      <c r="C32" s="92"/>
      <c r="D32" s="92" t="s">
        <v>30</v>
      </c>
      <c r="E32" s="2" t="s">
        <v>50</v>
      </c>
      <c r="F32" s="90">
        <v>0</v>
      </c>
      <c r="G32" s="92"/>
      <c r="H32" s="112"/>
      <c r="I32" s="112"/>
      <c r="J32" s="112"/>
      <c r="K32" s="112"/>
      <c r="L32" s="112"/>
      <c r="M32" s="95">
        <v>5</v>
      </c>
      <c r="N32" s="88">
        <v>23.1</v>
      </c>
      <c r="O32" s="88">
        <v>23.1</v>
      </c>
      <c r="P32" s="100">
        <f>IF(O32=0,0,(O32*(120/113))+(68.2-72))</f>
        <v>20.73097345132744</v>
      </c>
      <c r="Q32" s="95">
        <v>-4</v>
      </c>
      <c r="R32" s="100">
        <f>+P32+Q32</f>
        <v>16.73097345132744</v>
      </c>
      <c r="S32" s="92"/>
      <c r="T32" s="92"/>
      <c r="U32" s="114"/>
      <c r="V32" s="114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53"/>
      <c r="CD32" s="53"/>
      <c r="CE32" s="53"/>
      <c r="CF32" s="53"/>
    </row>
    <row r="33" spans="1:84" ht="15.75" customHeight="1" x14ac:dyDescent="0.25">
      <c r="A33" s="94">
        <f>A32+1</f>
        <v>25</v>
      </c>
      <c r="B33" s="92">
        <v>2026</v>
      </c>
      <c r="C33" s="92"/>
      <c r="D33" s="92" t="s">
        <v>30</v>
      </c>
      <c r="E33" s="2" t="s">
        <v>51</v>
      </c>
      <c r="F33" s="90">
        <v>0</v>
      </c>
      <c r="G33" s="92"/>
      <c r="H33" s="112"/>
      <c r="I33" s="112"/>
      <c r="J33" s="112"/>
      <c r="K33" s="112"/>
      <c r="L33" s="112"/>
      <c r="M33" s="95">
        <v>12</v>
      </c>
      <c r="N33" s="88">
        <v>17</v>
      </c>
      <c r="O33" s="88">
        <v>17</v>
      </c>
      <c r="P33" s="100">
        <f>IF(O33=0,0,(O33*(120/113))+(68.2-72))</f>
        <v>14.253097345132748</v>
      </c>
      <c r="Q33" s="95"/>
      <c r="R33" s="100">
        <f>+P33+Q33</f>
        <v>14.253097345132748</v>
      </c>
      <c r="S33" s="92"/>
      <c r="T33" s="92"/>
      <c r="U33" s="114"/>
      <c r="V33" s="114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53"/>
      <c r="CD33" s="53"/>
      <c r="CE33" s="53"/>
      <c r="CF33" s="53"/>
    </row>
    <row r="34" spans="1:84" ht="15.75" customHeight="1" x14ac:dyDescent="0.25">
      <c r="A34" s="94">
        <f>A33+1</f>
        <v>26</v>
      </c>
      <c r="B34" s="92">
        <v>2026</v>
      </c>
      <c r="C34" s="92"/>
      <c r="D34" s="92" t="s">
        <v>30</v>
      </c>
      <c r="E34" s="2" t="s">
        <v>52</v>
      </c>
      <c r="F34" s="90">
        <v>0</v>
      </c>
      <c r="G34" s="92"/>
      <c r="H34" s="112"/>
      <c r="I34" s="114"/>
      <c r="J34" s="112"/>
      <c r="K34" s="112"/>
      <c r="L34" s="112"/>
      <c r="M34" s="92">
        <v>20</v>
      </c>
      <c r="N34" s="88">
        <v>17.100000000000001</v>
      </c>
      <c r="O34" s="88">
        <v>17.100000000000001</v>
      </c>
      <c r="P34" s="100">
        <f>IF(O34=0,0,(O34*(120/113))+(68.2-72))</f>
        <v>14.359292035398237</v>
      </c>
      <c r="Q34" s="92"/>
      <c r="R34" s="100">
        <f>+P34+Q34</f>
        <v>14.359292035398237</v>
      </c>
      <c r="S34" s="92"/>
      <c r="T34" s="92"/>
      <c r="U34" s="114"/>
      <c r="V34" s="114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53"/>
      <c r="CD34" s="53"/>
      <c r="CE34" s="53"/>
      <c r="CF34" s="53"/>
    </row>
    <row r="35" spans="1:84" ht="15.75" customHeight="1" x14ac:dyDescent="0.25">
      <c r="A35" s="94">
        <f>A34+1</f>
        <v>27</v>
      </c>
      <c r="B35" s="92">
        <v>2026</v>
      </c>
      <c r="C35" s="92"/>
      <c r="D35" s="92" t="s">
        <v>30</v>
      </c>
      <c r="E35" s="2" t="s">
        <v>53</v>
      </c>
      <c r="F35" s="90">
        <v>0</v>
      </c>
      <c r="G35" s="92"/>
      <c r="H35" s="112"/>
      <c r="I35" s="114"/>
      <c r="J35" s="112"/>
      <c r="K35" s="112"/>
      <c r="L35" s="112"/>
      <c r="M35" s="92">
        <v>5</v>
      </c>
      <c r="N35" s="88">
        <v>4</v>
      </c>
      <c r="O35" s="88">
        <v>4</v>
      </c>
      <c r="P35" s="100">
        <f>IF(O35=0,0,(O35*(120/113))+(68.2-72))</f>
        <v>0.44778761061947225</v>
      </c>
      <c r="Q35" s="92">
        <v>-4</v>
      </c>
      <c r="R35" s="100">
        <f>+P35+Q35</f>
        <v>-3.5522123893805277</v>
      </c>
      <c r="S35" s="92"/>
      <c r="T35" s="92"/>
      <c r="U35" s="114"/>
      <c r="V35" s="114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53"/>
      <c r="CD35" s="53"/>
      <c r="CE35" s="53"/>
      <c r="CF35" s="53"/>
    </row>
    <row r="36" spans="1:84" ht="15.75" customHeight="1" x14ac:dyDescent="0.25">
      <c r="A36" s="94">
        <f>A35+1</f>
        <v>28</v>
      </c>
      <c r="B36" s="92">
        <v>2026</v>
      </c>
      <c r="C36" s="92"/>
      <c r="D36" s="92" t="s">
        <v>30</v>
      </c>
      <c r="E36" s="2" t="s">
        <v>54</v>
      </c>
      <c r="F36" s="90">
        <v>10</v>
      </c>
      <c r="G36" s="92"/>
      <c r="H36" s="112"/>
      <c r="I36" s="112"/>
      <c r="J36" s="112"/>
      <c r="K36" s="112"/>
      <c r="L36" s="112"/>
      <c r="M36" s="92">
        <v>20</v>
      </c>
      <c r="N36" s="88">
        <v>9.3000000000000007</v>
      </c>
      <c r="O36" s="88">
        <v>9.3000000000000007</v>
      </c>
      <c r="P36" s="100">
        <f>IF(O36=0,0,(O36*(120/113))+(68.2-72))</f>
        <v>6.0761061946902704</v>
      </c>
      <c r="Q36" s="92"/>
      <c r="R36" s="100">
        <f>+P36+Q36</f>
        <v>6.0761061946902704</v>
      </c>
      <c r="S36" s="92"/>
      <c r="T36" s="92"/>
      <c r="U36" s="114"/>
      <c r="V36" s="114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53"/>
      <c r="CD36" s="53"/>
      <c r="CE36" s="53"/>
      <c r="CF36" s="53"/>
    </row>
    <row r="37" spans="1:84" ht="15.75" customHeight="1" x14ac:dyDescent="0.25">
      <c r="A37" s="94">
        <f>A36+1</f>
        <v>29</v>
      </c>
      <c r="B37" s="92">
        <v>2026</v>
      </c>
      <c r="C37" s="92"/>
      <c r="D37" s="92" t="s">
        <v>30</v>
      </c>
      <c r="E37" s="2" t="s">
        <v>55</v>
      </c>
      <c r="F37" s="90">
        <v>1</v>
      </c>
      <c r="G37" s="92"/>
      <c r="H37" s="112"/>
      <c r="I37" s="112"/>
      <c r="J37" s="112"/>
      <c r="K37" s="112"/>
      <c r="L37" s="112"/>
      <c r="M37" s="92">
        <v>6</v>
      </c>
      <c r="N37" s="88">
        <v>31.9</v>
      </c>
      <c r="O37" s="88">
        <v>30.4</v>
      </c>
      <c r="P37" s="100">
        <f>IF(O37=0,0,(O37*(120/113))+(68.2-72))</f>
        <v>28.483185840707968</v>
      </c>
      <c r="Q37" s="92"/>
      <c r="R37" s="100">
        <f>+P37+Q37</f>
        <v>28.483185840707968</v>
      </c>
      <c r="S37" s="92"/>
      <c r="T37" s="92"/>
      <c r="U37" s="114"/>
      <c r="V37" s="114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53"/>
      <c r="CD37" s="53"/>
      <c r="CE37" s="53"/>
      <c r="CF37" s="53"/>
    </row>
    <row r="38" spans="1:84" ht="15.75" customHeight="1" x14ac:dyDescent="0.25">
      <c r="A38" s="94">
        <f>A37+1</f>
        <v>30</v>
      </c>
      <c r="B38" s="92">
        <v>2026</v>
      </c>
      <c r="C38" s="92"/>
      <c r="D38" s="92" t="s">
        <v>30</v>
      </c>
      <c r="E38" s="2" t="s">
        <v>56</v>
      </c>
      <c r="F38" s="90">
        <v>1</v>
      </c>
      <c r="G38" s="92"/>
      <c r="H38" s="112"/>
      <c r="I38" s="112"/>
      <c r="J38" s="112"/>
      <c r="K38" s="112"/>
      <c r="L38" s="112"/>
      <c r="M38" s="92">
        <v>5</v>
      </c>
      <c r="N38" s="88">
        <v>29.5</v>
      </c>
      <c r="O38" s="88">
        <v>29.5</v>
      </c>
      <c r="P38" s="100">
        <f>IF(O38=0,0,(O38*(120/113))+(68.2-72))</f>
        <v>27.52743362831859</v>
      </c>
      <c r="Q38" s="92">
        <v>-4</v>
      </c>
      <c r="R38" s="100">
        <f>+P38+Q38</f>
        <v>23.52743362831859</v>
      </c>
      <c r="S38" s="92"/>
      <c r="T38" s="92"/>
      <c r="U38" s="114"/>
      <c r="V38" s="114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53"/>
      <c r="CD38" s="53"/>
      <c r="CE38" s="53"/>
      <c r="CF38" s="53"/>
    </row>
    <row r="39" spans="1:84" ht="15.75" customHeight="1" x14ac:dyDescent="0.25">
      <c r="A39" s="94">
        <f>A38+1</f>
        <v>31</v>
      </c>
      <c r="B39" s="92">
        <v>2026</v>
      </c>
      <c r="C39" s="92">
        <v>2027</v>
      </c>
      <c r="D39" s="92" t="s">
        <v>30</v>
      </c>
      <c r="E39" s="2" t="s">
        <v>57</v>
      </c>
      <c r="F39" s="90">
        <v>16</v>
      </c>
      <c r="G39" s="92"/>
      <c r="H39" s="112"/>
      <c r="I39" s="112"/>
      <c r="J39" s="112"/>
      <c r="K39" s="112"/>
      <c r="L39" s="112"/>
      <c r="M39" s="92">
        <v>20</v>
      </c>
      <c r="N39" s="88">
        <v>9.5</v>
      </c>
      <c r="O39" s="88">
        <v>9.4</v>
      </c>
      <c r="P39" s="100">
        <f>IF(O39=0,0,(O39*(120/113))+(68.2-72))</f>
        <v>6.1823008849557564</v>
      </c>
      <c r="Q39" s="92"/>
      <c r="R39" s="100">
        <f>+P39+Q39</f>
        <v>6.1823008849557564</v>
      </c>
      <c r="S39" s="92"/>
      <c r="T39" s="92"/>
      <c r="U39" s="114"/>
      <c r="V39" s="114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53"/>
      <c r="CD39" s="53"/>
      <c r="CE39" s="53"/>
      <c r="CF39" s="53"/>
    </row>
    <row r="40" spans="1:84" ht="15.75" customHeight="1" x14ac:dyDescent="0.25">
      <c r="A40" s="94">
        <f>A39+1</f>
        <v>32</v>
      </c>
      <c r="B40" s="92">
        <v>2026</v>
      </c>
      <c r="C40" s="92"/>
      <c r="D40" s="92" t="s">
        <v>30</v>
      </c>
      <c r="E40" s="2" t="s">
        <v>58</v>
      </c>
      <c r="F40" s="90">
        <v>0</v>
      </c>
      <c r="G40" s="92"/>
      <c r="H40" s="112"/>
      <c r="I40" s="112"/>
      <c r="J40" s="112"/>
      <c r="K40" s="112"/>
      <c r="L40" s="112"/>
      <c r="M40" s="92">
        <v>18</v>
      </c>
      <c r="N40" s="88">
        <v>24.9</v>
      </c>
      <c r="O40" s="88">
        <v>24.9</v>
      </c>
      <c r="P40" s="100">
        <f>IF(O40=0,0,(O40*(120/113))+(68.2-72))</f>
        <v>22.642477876106199</v>
      </c>
      <c r="Q40" s="92"/>
      <c r="R40" s="100">
        <f>+P40+Q40</f>
        <v>22.642477876106199</v>
      </c>
      <c r="S40" s="92"/>
      <c r="T40" s="92"/>
      <c r="U40" s="114"/>
      <c r="V40" s="114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93"/>
      <c r="AN40" s="9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3"/>
      <c r="BH40" s="53"/>
      <c r="BI40" s="53"/>
      <c r="BJ40" s="53"/>
      <c r="BK40" s="53"/>
      <c r="BL40" s="53"/>
      <c r="BM40" s="53"/>
      <c r="BN40" s="53"/>
      <c r="BO40" s="53"/>
      <c r="BP40" s="53"/>
      <c r="BQ40" s="53"/>
      <c r="BR40" s="53"/>
      <c r="BS40" s="53"/>
      <c r="BT40" s="53"/>
      <c r="BU40" s="53"/>
      <c r="BV40" s="53"/>
      <c r="BW40" s="53"/>
      <c r="BX40" s="53"/>
      <c r="BY40" s="53"/>
      <c r="BZ40" s="53"/>
      <c r="CA40" s="53"/>
      <c r="CB40" s="53"/>
      <c r="CC40" s="53"/>
      <c r="CD40" s="53"/>
      <c r="CE40" s="53"/>
      <c r="CF40" s="53"/>
    </row>
    <row r="41" spans="1:84" ht="15.75" customHeight="1" x14ac:dyDescent="0.25">
      <c r="A41" s="94">
        <f>A40+1</f>
        <v>33</v>
      </c>
      <c r="B41" s="43">
        <v>2026</v>
      </c>
      <c r="C41" s="43"/>
      <c r="D41" s="92" t="s">
        <v>30</v>
      </c>
      <c r="E41" s="2" t="s">
        <v>59</v>
      </c>
      <c r="F41" s="90">
        <v>8</v>
      </c>
      <c r="G41" s="92"/>
      <c r="H41" s="112"/>
      <c r="I41" s="112"/>
      <c r="J41" s="112"/>
      <c r="K41" s="112"/>
      <c r="L41" s="42"/>
      <c r="M41" s="92">
        <v>20</v>
      </c>
      <c r="N41" s="88">
        <v>10.5</v>
      </c>
      <c r="O41" s="88">
        <v>10.5</v>
      </c>
      <c r="P41" s="100">
        <f>IF(O41=0,0,(O41*(120/113))+(68.2-72))</f>
        <v>7.3504424778761095</v>
      </c>
      <c r="Q41" s="92"/>
      <c r="R41" s="100">
        <f>+P41+Q41</f>
        <v>7.3504424778761095</v>
      </c>
      <c r="S41" s="92"/>
      <c r="T41" s="92"/>
      <c r="U41" s="114"/>
      <c r="V41" s="114"/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53"/>
      <c r="CD41" s="53"/>
      <c r="CE41" s="53"/>
      <c r="CF41" s="53"/>
    </row>
    <row r="42" spans="1:84" ht="15.75" customHeight="1" x14ac:dyDescent="0.25">
      <c r="A42" s="94">
        <f>A41+1</f>
        <v>34</v>
      </c>
      <c r="B42" s="43">
        <v>2026</v>
      </c>
      <c r="C42" s="43"/>
      <c r="D42" s="92" t="s">
        <v>30</v>
      </c>
      <c r="E42" s="2" t="s">
        <v>60</v>
      </c>
      <c r="F42" s="90">
        <v>6</v>
      </c>
      <c r="G42" s="92"/>
      <c r="H42" s="112"/>
      <c r="I42" s="112"/>
      <c r="J42" s="112"/>
      <c r="K42" s="112"/>
      <c r="L42" s="42"/>
      <c r="M42" s="92">
        <v>20</v>
      </c>
      <c r="N42" s="88">
        <v>13.3</v>
      </c>
      <c r="O42" s="88">
        <v>13.3</v>
      </c>
      <c r="P42" s="100">
        <f>IF(O42=0,0,(O42*(120/113))+(68.2-72))</f>
        <v>10.323893805309739</v>
      </c>
      <c r="Q42" s="92"/>
      <c r="R42" s="100">
        <f>+P42+Q42</f>
        <v>10.323893805309739</v>
      </c>
      <c r="S42" s="92"/>
      <c r="T42" s="92"/>
      <c r="U42" s="114"/>
      <c r="V42" s="114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53"/>
      <c r="CD42" s="53"/>
      <c r="CE42" s="53"/>
      <c r="CF42" s="53"/>
    </row>
    <row r="43" spans="1:84" ht="15.75" customHeight="1" x14ac:dyDescent="0.25">
      <c r="A43" s="94">
        <f>A42+1</f>
        <v>35</v>
      </c>
      <c r="B43" s="43">
        <v>2026</v>
      </c>
      <c r="C43" s="43"/>
      <c r="D43" s="92" t="s">
        <v>30</v>
      </c>
      <c r="E43" s="2" t="s">
        <v>61</v>
      </c>
      <c r="F43" s="90">
        <v>0</v>
      </c>
      <c r="G43" s="92"/>
      <c r="H43" s="112"/>
      <c r="I43" s="112"/>
      <c r="J43" s="112"/>
      <c r="K43" s="112"/>
      <c r="L43" s="42"/>
      <c r="M43" s="92">
        <v>5</v>
      </c>
      <c r="N43" s="88">
        <v>23</v>
      </c>
      <c r="O43" s="88">
        <v>23</v>
      </c>
      <c r="P43" s="100">
        <f>IF(O43=0,0,(O43*(120/113))+(68.2-72))</f>
        <v>20.62477876106195</v>
      </c>
      <c r="Q43" s="92">
        <v>-4</v>
      </c>
      <c r="R43" s="100">
        <f>+P43+Q43</f>
        <v>16.62477876106195</v>
      </c>
      <c r="S43" s="92"/>
      <c r="T43" s="92"/>
      <c r="U43" s="114"/>
      <c r="V43" s="114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53"/>
      <c r="CD43" s="53"/>
      <c r="CE43" s="53"/>
      <c r="CF43" s="53"/>
    </row>
    <row r="44" spans="1:84" ht="15.75" customHeight="1" x14ac:dyDescent="0.25">
      <c r="A44" s="94">
        <f>A43+1</f>
        <v>36</v>
      </c>
      <c r="B44" s="92">
        <v>2026</v>
      </c>
      <c r="C44" s="92"/>
      <c r="D44" s="92" t="s">
        <v>32</v>
      </c>
      <c r="E44" s="2" t="s">
        <v>62</v>
      </c>
      <c r="F44" s="90">
        <v>0</v>
      </c>
      <c r="G44" s="92"/>
      <c r="H44" s="112"/>
      <c r="I44" s="112"/>
      <c r="J44" s="112"/>
      <c r="K44" s="112"/>
      <c r="L44" s="112"/>
      <c r="M44" s="92">
        <v>20</v>
      </c>
      <c r="N44" s="88">
        <v>18.2</v>
      </c>
      <c r="O44" s="88">
        <v>18.2</v>
      </c>
      <c r="P44" s="100">
        <f>IF(O44=0,0,(O44*(106/113))+(65.3-72))</f>
        <v>10.372566371681412</v>
      </c>
      <c r="Q44" s="92"/>
      <c r="R44" s="100">
        <f>+P44+Q44</f>
        <v>10.372566371681412</v>
      </c>
      <c r="S44" s="92"/>
      <c r="T44" s="92"/>
      <c r="U44" s="114"/>
      <c r="V44" s="114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53"/>
      <c r="CD44" s="53"/>
      <c r="CE44" s="53"/>
      <c r="CF44" s="53"/>
    </row>
    <row r="45" spans="1:84" ht="15.75" customHeight="1" x14ac:dyDescent="0.25">
      <c r="A45" s="94">
        <f>A44+1</f>
        <v>37</v>
      </c>
      <c r="B45" s="92">
        <v>2026</v>
      </c>
      <c r="C45" s="92"/>
      <c r="D45" s="92" t="s">
        <v>30</v>
      </c>
      <c r="E45" s="2" t="s">
        <v>63</v>
      </c>
      <c r="F45" s="90">
        <v>3</v>
      </c>
      <c r="G45" s="92"/>
      <c r="H45" s="112"/>
      <c r="I45" s="112"/>
      <c r="J45" s="112"/>
      <c r="K45" s="112"/>
      <c r="L45" s="112"/>
      <c r="M45" s="92">
        <v>20</v>
      </c>
      <c r="N45" s="88">
        <v>16.3</v>
      </c>
      <c r="O45" s="88">
        <v>16.8</v>
      </c>
      <c r="P45" s="100">
        <f>IF(O45=0,0,(O45*(120/113))+(68.2-72))</f>
        <v>14.040707964601776</v>
      </c>
      <c r="Q45" s="92"/>
      <c r="R45" s="100">
        <f>+P45+Q45</f>
        <v>14.040707964601776</v>
      </c>
      <c r="S45" s="92"/>
      <c r="T45" s="92"/>
      <c r="U45" s="114"/>
      <c r="V45" s="114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53"/>
      <c r="CD45" s="53"/>
      <c r="CE45" s="53"/>
      <c r="CF45" s="53"/>
    </row>
    <row r="46" spans="1:84" ht="15.75" customHeight="1" x14ac:dyDescent="0.25">
      <c r="A46" s="94">
        <f>A45+1</f>
        <v>38</v>
      </c>
      <c r="B46" s="92">
        <v>2026</v>
      </c>
      <c r="C46" s="92"/>
      <c r="D46" s="92" t="s">
        <v>30</v>
      </c>
      <c r="E46" s="2" t="s">
        <v>64</v>
      </c>
      <c r="F46" s="90">
        <v>4</v>
      </c>
      <c r="G46" s="92"/>
      <c r="H46" s="112"/>
      <c r="I46" s="112"/>
      <c r="J46" s="112"/>
      <c r="K46" s="112"/>
      <c r="L46" s="112"/>
      <c r="M46" s="92">
        <v>20</v>
      </c>
      <c r="N46" s="88">
        <v>12.6</v>
      </c>
      <c r="O46" s="88">
        <v>12.6</v>
      </c>
      <c r="P46" s="100">
        <f>IF(O46=0,0,(O46*(120/113))+(68.2-72))</f>
        <v>9.5805309734513315</v>
      </c>
      <c r="Q46" s="95"/>
      <c r="R46" s="100">
        <f>+P46+Q46</f>
        <v>9.5805309734513315</v>
      </c>
      <c r="S46" s="92"/>
      <c r="T46" s="92"/>
      <c r="U46" s="114"/>
      <c r="V46" s="114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53"/>
      <c r="CD46" s="53"/>
      <c r="CE46" s="53"/>
      <c r="CF46" s="53"/>
    </row>
    <row r="47" spans="1:84" ht="15.75" customHeight="1" x14ac:dyDescent="0.25">
      <c r="A47" s="94">
        <f>A46+1</f>
        <v>39</v>
      </c>
      <c r="B47" s="92">
        <v>2026</v>
      </c>
      <c r="C47" s="92">
        <v>2027</v>
      </c>
      <c r="D47" s="92" t="s">
        <v>30</v>
      </c>
      <c r="E47" s="2" t="s">
        <v>65</v>
      </c>
      <c r="F47" s="90">
        <v>10</v>
      </c>
      <c r="G47" s="92"/>
      <c r="H47" s="112"/>
      <c r="I47" s="112"/>
      <c r="J47" s="112"/>
      <c r="K47" s="112"/>
      <c r="L47" s="112"/>
      <c r="M47" s="92">
        <v>20</v>
      </c>
      <c r="N47" s="88">
        <v>12.5</v>
      </c>
      <c r="O47" s="88">
        <v>12.5</v>
      </c>
      <c r="P47" s="100">
        <f>IF(O47=0,0,(O47*(120/113))+(68.2-72))</f>
        <v>9.4743362831858455</v>
      </c>
      <c r="Q47" s="95"/>
      <c r="R47" s="100">
        <f>+P47+Q47</f>
        <v>9.4743362831858455</v>
      </c>
      <c r="S47" s="92"/>
      <c r="T47" s="92"/>
      <c r="U47" s="114"/>
      <c r="V47" s="114"/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53"/>
      <c r="CD47" s="53"/>
      <c r="CE47" s="53"/>
      <c r="CF47" s="53"/>
    </row>
    <row r="48" spans="1:84" ht="15.75" customHeight="1" x14ac:dyDescent="0.25">
      <c r="A48" s="94">
        <f>A47+1</f>
        <v>40</v>
      </c>
      <c r="B48" s="92">
        <v>2026</v>
      </c>
      <c r="C48" s="92"/>
      <c r="D48" s="92" t="s">
        <v>30</v>
      </c>
      <c r="E48" s="2" t="s">
        <v>66</v>
      </c>
      <c r="F48" s="90">
        <v>0</v>
      </c>
      <c r="G48" s="92"/>
      <c r="H48" s="112"/>
      <c r="I48" s="112"/>
      <c r="J48" s="112"/>
      <c r="K48" s="112"/>
      <c r="L48" s="112"/>
      <c r="M48" s="92">
        <v>8</v>
      </c>
      <c r="N48" s="88">
        <v>8.9</v>
      </c>
      <c r="O48" s="88">
        <v>8.9</v>
      </c>
      <c r="P48" s="100">
        <f>IF(O48=0,0,(O48*(120/113))+(68.2-72))</f>
        <v>5.6513274336283228</v>
      </c>
      <c r="Q48" s="95"/>
      <c r="R48" s="100">
        <f>+P48+Q48</f>
        <v>5.6513274336283228</v>
      </c>
      <c r="S48" s="92"/>
      <c r="T48" s="92"/>
      <c r="U48" s="114"/>
      <c r="V48" s="114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53"/>
      <c r="CD48" s="53"/>
      <c r="CE48" s="53"/>
      <c r="CF48" s="53"/>
    </row>
    <row r="49" spans="1:84" ht="15.75" customHeight="1" x14ac:dyDescent="0.25">
      <c r="A49" s="94">
        <f>A48+1</f>
        <v>41</v>
      </c>
      <c r="B49" s="92">
        <v>2026</v>
      </c>
      <c r="C49" s="92"/>
      <c r="D49" s="92" t="s">
        <v>30</v>
      </c>
      <c r="E49" s="2" t="s">
        <v>67</v>
      </c>
      <c r="F49" s="90">
        <v>0</v>
      </c>
      <c r="G49" s="92"/>
      <c r="H49" s="112"/>
      <c r="I49" s="112"/>
      <c r="J49" s="112"/>
      <c r="K49" s="112"/>
      <c r="L49" s="112"/>
      <c r="M49" s="92">
        <v>20</v>
      </c>
      <c r="N49" s="88">
        <v>8.6</v>
      </c>
      <c r="O49" s="88">
        <v>8.6</v>
      </c>
      <c r="P49" s="100">
        <f>IF(O49=0,0,(O49*(120/113))+(68.2-72))</f>
        <v>5.3327433628318612</v>
      </c>
      <c r="Q49" s="95"/>
      <c r="R49" s="100">
        <f>+P49+Q49</f>
        <v>5.3327433628318612</v>
      </c>
      <c r="S49" s="92"/>
      <c r="T49" s="92"/>
      <c r="U49" s="114"/>
      <c r="V49" s="114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53"/>
      <c r="CD49" s="53"/>
      <c r="CE49" s="53"/>
      <c r="CF49" s="53"/>
    </row>
    <row r="50" spans="1:84" ht="15.75" customHeight="1" x14ac:dyDescent="0.25">
      <c r="A50" s="94">
        <f>A49+1</f>
        <v>42</v>
      </c>
      <c r="B50" s="92">
        <v>2026</v>
      </c>
      <c r="C50" s="92"/>
      <c r="D50" s="92" t="s">
        <v>30</v>
      </c>
      <c r="E50" s="59" t="s">
        <v>68</v>
      </c>
      <c r="F50" s="90">
        <v>0</v>
      </c>
      <c r="G50" s="92"/>
      <c r="H50" s="112"/>
      <c r="I50" s="112"/>
      <c r="J50" s="112"/>
      <c r="K50" s="112"/>
      <c r="L50" s="112"/>
      <c r="M50" s="92">
        <v>4</v>
      </c>
      <c r="N50" s="88">
        <v>0</v>
      </c>
      <c r="O50" s="88">
        <v>0</v>
      </c>
      <c r="P50" s="100">
        <f>IF(O50=0,0,(O50*(120/113))+(68.2-72))</f>
        <v>0</v>
      </c>
      <c r="Q50" s="95"/>
      <c r="R50" s="100">
        <f>+P50+Q50</f>
        <v>0</v>
      </c>
      <c r="S50" s="92"/>
      <c r="T50" s="92"/>
      <c r="U50" s="114"/>
      <c r="V50" s="114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53"/>
      <c r="CD50" s="53"/>
      <c r="CE50" s="53"/>
      <c r="CF50" s="53"/>
    </row>
    <row r="51" spans="1:84" ht="15.75" customHeight="1" x14ac:dyDescent="0.25">
      <c r="A51" s="94">
        <f>A50+1</f>
        <v>43</v>
      </c>
      <c r="B51" s="92">
        <v>2026</v>
      </c>
      <c r="C51" s="92"/>
      <c r="D51" s="92" t="s">
        <v>30</v>
      </c>
      <c r="E51" s="2" t="s">
        <v>69</v>
      </c>
      <c r="F51" s="90">
        <v>3</v>
      </c>
      <c r="G51" s="92"/>
      <c r="H51" s="112"/>
      <c r="I51" s="112"/>
      <c r="J51" s="112"/>
      <c r="K51" s="112"/>
      <c r="L51" s="112"/>
      <c r="M51" s="92">
        <v>16</v>
      </c>
      <c r="N51" s="88">
        <v>10.3</v>
      </c>
      <c r="O51" s="88">
        <v>10.3</v>
      </c>
      <c r="P51" s="100">
        <f>IF(O51=0,0,(O51*(120/113))+(68.2-72))</f>
        <v>7.1380530973451375</v>
      </c>
      <c r="Q51" s="95"/>
      <c r="R51" s="100">
        <f>+P51+Q51</f>
        <v>7.1380530973451375</v>
      </c>
      <c r="S51" s="92"/>
      <c r="T51" s="92"/>
      <c r="U51" s="114"/>
      <c r="V51" s="114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53"/>
      <c r="CD51" s="53"/>
      <c r="CE51" s="53"/>
      <c r="CF51" s="53"/>
    </row>
    <row r="52" spans="1:84" ht="15.75" customHeight="1" x14ac:dyDescent="0.25">
      <c r="A52" s="94">
        <f>A51+1</f>
        <v>44</v>
      </c>
      <c r="B52" s="92">
        <v>2026</v>
      </c>
      <c r="C52" s="92"/>
      <c r="D52" s="92" t="s">
        <v>30</v>
      </c>
      <c r="E52" s="2" t="s">
        <v>70</v>
      </c>
      <c r="F52" s="90">
        <v>1</v>
      </c>
      <c r="G52" s="92"/>
      <c r="H52" s="112"/>
      <c r="I52" s="112"/>
      <c r="J52" s="112"/>
      <c r="K52" s="112"/>
      <c r="L52" s="112"/>
      <c r="M52" s="92">
        <v>20</v>
      </c>
      <c r="N52" s="88">
        <v>13.5</v>
      </c>
      <c r="O52" s="88">
        <v>13.5</v>
      </c>
      <c r="P52" s="100">
        <f>IF(O52=0,0,(O52*(120/113))+(68.2-72))</f>
        <v>10.536283185840713</v>
      </c>
      <c r="Q52" s="95"/>
      <c r="R52" s="100">
        <f>+P52+Q52</f>
        <v>10.536283185840713</v>
      </c>
      <c r="S52" s="92"/>
      <c r="T52" s="92"/>
      <c r="U52" s="114"/>
      <c r="V52" s="114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53"/>
      <c r="CD52" s="53"/>
      <c r="CE52" s="53"/>
      <c r="CF52" s="53"/>
    </row>
    <row r="53" spans="1:84" ht="15.75" customHeight="1" x14ac:dyDescent="0.25">
      <c r="A53" s="94">
        <f>A52+1</f>
        <v>45</v>
      </c>
      <c r="B53" s="92">
        <v>2026</v>
      </c>
      <c r="C53" s="92"/>
      <c r="D53" s="92" t="s">
        <v>30</v>
      </c>
      <c r="E53" s="2" t="s">
        <v>71</v>
      </c>
      <c r="F53" s="90">
        <v>7</v>
      </c>
      <c r="G53" s="92"/>
      <c r="H53" s="112"/>
      <c r="I53" s="112"/>
      <c r="J53" s="112"/>
      <c r="K53" s="112"/>
      <c r="L53" s="112"/>
      <c r="M53" s="92">
        <v>20</v>
      </c>
      <c r="N53" s="88">
        <v>6.7</v>
      </c>
      <c r="O53" s="88">
        <v>6.7</v>
      </c>
      <c r="P53" s="100">
        <f>IF(O53=0,0,(O53*(120/113))+(68.2-72))</f>
        <v>3.3150442477876139</v>
      </c>
      <c r="Q53" s="95"/>
      <c r="R53" s="100">
        <f>+P53+Q53</f>
        <v>3.3150442477876139</v>
      </c>
      <c r="S53" s="92"/>
      <c r="T53" s="92"/>
      <c r="U53" s="114"/>
      <c r="V53" s="114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53"/>
      <c r="CD53" s="53"/>
      <c r="CE53" s="53"/>
      <c r="CF53" s="53"/>
    </row>
    <row r="54" spans="1:84" ht="15.75" customHeight="1" x14ac:dyDescent="0.25">
      <c r="A54" s="94">
        <f>A53+1</f>
        <v>46</v>
      </c>
      <c r="B54" s="92">
        <v>2026</v>
      </c>
      <c r="C54" s="92"/>
      <c r="D54" s="92" t="s">
        <v>30</v>
      </c>
      <c r="E54" s="2" t="s">
        <v>72</v>
      </c>
      <c r="F54" s="90">
        <v>0</v>
      </c>
      <c r="G54" s="92"/>
      <c r="H54" s="112"/>
      <c r="I54" s="112"/>
      <c r="J54" s="112"/>
      <c r="K54" s="112"/>
      <c r="L54" s="112"/>
      <c r="M54" s="92">
        <v>5</v>
      </c>
      <c r="N54" s="88">
        <v>22.1</v>
      </c>
      <c r="O54" s="88">
        <v>22.1</v>
      </c>
      <c r="P54" s="100">
        <f>IF(O54=0,0,(O54*(120/113))+(68.2-72))</f>
        <v>19.669026548672573</v>
      </c>
      <c r="Q54" s="95">
        <v>-4</v>
      </c>
      <c r="R54" s="100">
        <f>+P54+Q54</f>
        <v>15.669026548672573</v>
      </c>
      <c r="S54" s="92"/>
      <c r="T54" s="92"/>
      <c r="U54" s="114"/>
      <c r="V54" s="114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53"/>
      <c r="CD54" s="53"/>
      <c r="CE54" s="53"/>
      <c r="CF54" s="53"/>
    </row>
    <row r="55" spans="1:84" ht="15.75" customHeight="1" x14ac:dyDescent="0.25">
      <c r="A55" s="94">
        <f>A54+1</f>
        <v>47</v>
      </c>
      <c r="B55" s="92"/>
      <c r="C55" s="92">
        <v>2027</v>
      </c>
      <c r="D55" s="92" t="s">
        <v>30</v>
      </c>
      <c r="E55" s="59" t="s">
        <v>601</v>
      </c>
      <c r="F55" s="90">
        <v>0</v>
      </c>
      <c r="G55" s="92"/>
      <c r="H55" s="112"/>
      <c r="I55" s="112"/>
      <c r="J55" s="112"/>
      <c r="K55" s="112"/>
      <c r="L55" s="112"/>
      <c r="M55" s="92">
        <v>1</v>
      </c>
      <c r="N55" s="88">
        <v>0</v>
      </c>
      <c r="O55" s="88">
        <v>0</v>
      </c>
      <c r="P55" s="100">
        <f>IF(O55=0,0,(O55*(120/113))+(68.2-72))</f>
        <v>0</v>
      </c>
      <c r="Q55" s="95"/>
      <c r="R55" s="100">
        <f>+P55+Q55</f>
        <v>0</v>
      </c>
      <c r="S55" s="92"/>
      <c r="T55" s="92"/>
      <c r="U55" s="114"/>
      <c r="V55" s="114"/>
      <c r="W55" s="83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53"/>
      <c r="CD55" s="53"/>
      <c r="CE55" s="53"/>
      <c r="CF55" s="53"/>
    </row>
    <row r="56" spans="1:84" ht="15.75" customHeight="1" x14ac:dyDescent="0.25">
      <c r="A56" s="94">
        <f>A55+1</f>
        <v>48</v>
      </c>
      <c r="B56" s="92">
        <v>2026</v>
      </c>
      <c r="C56" s="92"/>
      <c r="D56" s="92" t="s">
        <v>32</v>
      </c>
      <c r="E56" s="2" t="s">
        <v>73</v>
      </c>
      <c r="F56" s="90">
        <v>0</v>
      </c>
      <c r="G56" s="92"/>
      <c r="H56" s="112"/>
      <c r="I56" s="112"/>
      <c r="J56" s="112"/>
      <c r="K56" s="112"/>
      <c r="L56" s="112"/>
      <c r="M56" s="92">
        <v>5</v>
      </c>
      <c r="N56" s="88">
        <v>21.4</v>
      </c>
      <c r="O56" s="88">
        <v>21.4</v>
      </c>
      <c r="P56" s="100">
        <f>IF(O56=0,0,(O56*(106/113))+(65.3-72))</f>
        <v>13.374336283185837</v>
      </c>
      <c r="Q56" s="95">
        <v>-4</v>
      </c>
      <c r="R56" s="100">
        <f>+P56+Q56</f>
        <v>9.374336283185837</v>
      </c>
      <c r="S56" s="92"/>
      <c r="T56" s="92"/>
      <c r="U56" s="114"/>
      <c r="V56" s="114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53"/>
      <c r="CD56" s="53"/>
      <c r="CE56" s="53"/>
      <c r="CF56" s="53"/>
    </row>
    <row r="57" spans="1:84" ht="15.75" customHeight="1" x14ac:dyDescent="0.25">
      <c r="A57" s="94">
        <f>A56+1</f>
        <v>49</v>
      </c>
      <c r="B57" s="92">
        <v>2026</v>
      </c>
      <c r="C57" s="92"/>
      <c r="D57" s="92" t="s">
        <v>32</v>
      </c>
      <c r="E57" s="2" t="s">
        <v>74</v>
      </c>
      <c r="F57" s="90">
        <v>1</v>
      </c>
      <c r="G57" s="92"/>
      <c r="H57" s="112"/>
      <c r="I57" s="112"/>
      <c r="J57" s="112"/>
      <c r="K57" s="112"/>
      <c r="L57" s="112"/>
      <c r="M57" s="92">
        <v>20</v>
      </c>
      <c r="N57" s="88">
        <v>18.100000000000001</v>
      </c>
      <c r="O57" s="88">
        <v>18.100000000000001</v>
      </c>
      <c r="P57" s="100">
        <f>IF(O57=0,0,(O57*(106/113))+(65.3-72))</f>
        <v>10.278761061946902</v>
      </c>
      <c r="Q57" s="88"/>
      <c r="R57" s="100">
        <f>+P57+Q57</f>
        <v>10.278761061946902</v>
      </c>
      <c r="S57" s="95"/>
      <c r="T57" s="92"/>
      <c r="U57" s="114"/>
      <c r="V57" s="114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53"/>
      <c r="CD57" s="53"/>
      <c r="CE57" s="53"/>
      <c r="CF57" s="53"/>
    </row>
    <row r="58" spans="1:84" ht="15.75" customHeight="1" x14ac:dyDescent="0.25">
      <c r="A58" s="94">
        <f>A57+1</f>
        <v>50</v>
      </c>
      <c r="B58" s="92">
        <v>2026</v>
      </c>
      <c r="C58" s="92">
        <v>2027</v>
      </c>
      <c r="D58" s="92" t="s">
        <v>32</v>
      </c>
      <c r="E58" s="2" t="s">
        <v>75</v>
      </c>
      <c r="F58" s="90">
        <v>29</v>
      </c>
      <c r="G58" s="92"/>
      <c r="H58" s="112"/>
      <c r="I58" s="112"/>
      <c r="J58" s="112"/>
      <c r="K58" s="112"/>
      <c r="L58" s="112"/>
      <c r="M58" s="92">
        <v>20</v>
      </c>
      <c r="N58" s="88">
        <v>19</v>
      </c>
      <c r="O58" s="88">
        <v>19.399999999999999</v>
      </c>
      <c r="P58" s="100">
        <f>IF(O58=0,0,(O58*(106/113))+(65.3-72))</f>
        <v>11.498230088495571</v>
      </c>
      <c r="Q58" s="92"/>
      <c r="R58" s="100">
        <f>+P58+Q58</f>
        <v>11.498230088495571</v>
      </c>
      <c r="S58" s="92"/>
      <c r="T58" s="92"/>
      <c r="U58" s="114"/>
      <c r="V58" s="114"/>
      <c r="W58" s="88"/>
      <c r="X58" s="88"/>
      <c r="Y58" s="88"/>
      <c r="Z58" s="93"/>
      <c r="AA58" s="93"/>
      <c r="AB58" s="93"/>
      <c r="AC58" s="93"/>
      <c r="AD58" s="93"/>
      <c r="AE58" s="93"/>
      <c r="AF58" s="93"/>
      <c r="AG58" s="93"/>
      <c r="AH58" s="93"/>
      <c r="AI58" s="93"/>
      <c r="AJ58" s="93"/>
      <c r="AK58" s="93"/>
      <c r="AL58" s="93"/>
      <c r="AM58" s="93"/>
      <c r="AN58" s="9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</row>
    <row r="59" spans="1:84" ht="15.75" customHeight="1" x14ac:dyDescent="0.25">
      <c r="A59" s="94">
        <f>A58+1</f>
        <v>51</v>
      </c>
      <c r="B59" s="92">
        <v>2026</v>
      </c>
      <c r="C59" s="92"/>
      <c r="D59" s="92" t="s">
        <v>30</v>
      </c>
      <c r="E59" s="2" t="s">
        <v>76</v>
      </c>
      <c r="F59" s="90">
        <v>0</v>
      </c>
      <c r="G59" s="92"/>
      <c r="H59" s="112"/>
      <c r="I59" s="112"/>
      <c r="J59" s="112"/>
      <c r="K59" s="112"/>
      <c r="L59" s="112"/>
      <c r="M59" s="92">
        <v>7</v>
      </c>
      <c r="N59" s="88">
        <v>24.8</v>
      </c>
      <c r="O59" s="88">
        <v>24.8</v>
      </c>
      <c r="P59" s="100">
        <f>IF(O59=0,0,(O59*(120/113))+(68.2-72))</f>
        <v>22.536283185840713</v>
      </c>
      <c r="Q59" s="95"/>
      <c r="R59" s="100">
        <f>+P59+Q59</f>
        <v>22.536283185840713</v>
      </c>
      <c r="S59" s="92"/>
      <c r="T59" s="92"/>
      <c r="U59" s="114"/>
      <c r="V59" s="114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53"/>
      <c r="CD59" s="53"/>
      <c r="CE59" s="53"/>
      <c r="CF59" s="53"/>
    </row>
    <row r="60" spans="1:84" ht="15.75" customHeight="1" x14ac:dyDescent="0.25">
      <c r="A60" s="94">
        <f>A59+1</f>
        <v>52</v>
      </c>
      <c r="B60" s="92">
        <v>2026</v>
      </c>
      <c r="C60" s="92"/>
      <c r="D60" s="92" t="s">
        <v>30</v>
      </c>
      <c r="E60" s="2" t="s">
        <v>77</v>
      </c>
      <c r="F60" s="90">
        <v>0</v>
      </c>
      <c r="G60" s="92"/>
      <c r="H60" s="112"/>
      <c r="I60" s="112"/>
      <c r="J60" s="112"/>
      <c r="K60" s="112"/>
      <c r="L60" s="112"/>
      <c r="M60" s="92">
        <v>7</v>
      </c>
      <c r="N60" s="88">
        <v>16.600000000000001</v>
      </c>
      <c r="O60" s="88">
        <v>16.600000000000001</v>
      </c>
      <c r="P60" s="100">
        <f>IF(O60=0,0,(O60*(120/113))+(68.2-72))</f>
        <v>13.828318584070804</v>
      </c>
      <c r="Q60" s="95"/>
      <c r="R60" s="100">
        <f>+P60+Q60</f>
        <v>13.828318584070804</v>
      </c>
      <c r="S60" s="92"/>
      <c r="T60" s="92"/>
      <c r="U60" s="114"/>
      <c r="V60" s="114"/>
      <c r="W60" s="13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53"/>
      <c r="CD60" s="53"/>
      <c r="CE60" s="53"/>
      <c r="CF60" s="53"/>
    </row>
    <row r="61" spans="1:84" ht="15.75" customHeight="1" x14ac:dyDescent="0.25">
      <c r="A61" s="94">
        <f>A60+1</f>
        <v>53</v>
      </c>
      <c r="B61" s="92">
        <v>2026</v>
      </c>
      <c r="C61" s="92"/>
      <c r="D61" s="92" t="s">
        <v>30</v>
      </c>
      <c r="E61" s="59" t="s">
        <v>78</v>
      </c>
      <c r="F61" s="90">
        <v>0</v>
      </c>
      <c r="G61" s="92"/>
      <c r="H61" s="112"/>
      <c r="I61" s="112"/>
      <c r="J61" s="112"/>
      <c r="K61" s="112"/>
      <c r="L61" s="112"/>
      <c r="M61" s="92">
        <v>3</v>
      </c>
      <c r="N61" s="88">
        <v>0</v>
      </c>
      <c r="O61" s="88">
        <v>0</v>
      </c>
      <c r="P61" s="100">
        <f>IF(O61=0,0,(O61*(120/113))+(68.2-72))</f>
        <v>0</v>
      </c>
      <c r="Q61" s="92"/>
      <c r="R61" s="100">
        <f>+P61+Q61</f>
        <v>0</v>
      </c>
      <c r="S61" s="92"/>
      <c r="T61" s="92"/>
      <c r="U61" s="114"/>
      <c r="V61" s="114"/>
      <c r="W61" s="13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53"/>
      <c r="CD61" s="53"/>
      <c r="CE61" s="53"/>
      <c r="CF61" s="53"/>
    </row>
    <row r="62" spans="1:84" ht="15.75" customHeight="1" x14ac:dyDescent="0.25">
      <c r="A62" s="94">
        <f>A61+1</f>
        <v>54</v>
      </c>
      <c r="B62" s="92">
        <v>2026</v>
      </c>
      <c r="C62" s="92"/>
      <c r="D62" s="92" t="s">
        <v>30</v>
      </c>
      <c r="E62" s="59" t="s">
        <v>79</v>
      </c>
      <c r="F62" s="90">
        <v>0</v>
      </c>
      <c r="G62" s="92"/>
      <c r="H62" s="112"/>
      <c r="I62" s="112"/>
      <c r="J62" s="112"/>
      <c r="K62" s="112"/>
      <c r="L62" s="112"/>
      <c r="M62" s="92">
        <v>3</v>
      </c>
      <c r="N62" s="88">
        <v>0</v>
      </c>
      <c r="O62" s="88">
        <v>0</v>
      </c>
      <c r="P62" s="100">
        <f>IF(O62=0,0,(O62*(120/113))+(68.2-72))</f>
        <v>0</v>
      </c>
      <c r="Q62" s="92"/>
      <c r="R62" s="100">
        <f>+P62+Q62</f>
        <v>0</v>
      </c>
      <c r="S62" s="92"/>
      <c r="T62" s="92"/>
      <c r="U62" s="114"/>
      <c r="V62" s="114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53"/>
      <c r="CD62" s="53"/>
      <c r="CE62" s="53"/>
      <c r="CF62" s="53"/>
    </row>
    <row r="63" spans="1:84" ht="15.75" customHeight="1" x14ac:dyDescent="0.25">
      <c r="A63" s="94">
        <f>A62+1</f>
        <v>55</v>
      </c>
      <c r="B63" s="92">
        <v>2026</v>
      </c>
      <c r="C63" s="92"/>
      <c r="D63" s="92" t="s">
        <v>30</v>
      </c>
      <c r="E63" s="2" t="s">
        <v>80</v>
      </c>
      <c r="F63" s="90">
        <v>0</v>
      </c>
      <c r="G63" s="92"/>
      <c r="H63" s="112"/>
      <c r="I63" s="112"/>
      <c r="J63" s="112"/>
      <c r="K63" s="112"/>
      <c r="L63" s="112"/>
      <c r="M63" s="92">
        <v>20</v>
      </c>
      <c r="N63" s="88">
        <v>9.1</v>
      </c>
      <c r="O63" s="88">
        <v>9.1</v>
      </c>
      <c r="P63" s="100">
        <f>IF(O63=0,0,(O63*(120/113))+(68.2-72))</f>
        <v>5.8637168141592948</v>
      </c>
      <c r="Q63" s="92"/>
      <c r="R63" s="100">
        <f>+P63+Q63</f>
        <v>5.8637168141592948</v>
      </c>
      <c r="S63" s="92"/>
      <c r="T63" s="92"/>
      <c r="U63" s="114"/>
      <c r="V63" s="114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53"/>
      <c r="CD63" s="53"/>
      <c r="CE63" s="53"/>
      <c r="CF63" s="53"/>
    </row>
    <row r="64" spans="1:84" ht="15.75" customHeight="1" x14ac:dyDescent="0.25">
      <c r="A64" s="94">
        <f>A63+1</f>
        <v>56</v>
      </c>
      <c r="B64" s="92">
        <v>2026</v>
      </c>
      <c r="C64" s="92"/>
      <c r="D64" s="92" t="s">
        <v>30</v>
      </c>
      <c r="E64" s="59" t="s">
        <v>81</v>
      </c>
      <c r="F64" s="90">
        <v>0</v>
      </c>
      <c r="G64" s="92"/>
      <c r="H64" s="112"/>
      <c r="I64" s="112"/>
      <c r="J64" s="112"/>
      <c r="K64" s="112"/>
      <c r="L64" s="112"/>
      <c r="M64" s="92">
        <v>1</v>
      </c>
      <c r="N64" s="88">
        <v>0</v>
      </c>
      <c r="O64" s="88">
        <v>0</v>
      </c>
      <c r="P64" s="100">
        <f>IF(O64=0,0,(O64*(120/113))+(68.2-72))</f>
        <v>0</v>
      </c>
      <c r="Q64" s="92"/>
      <c r="R64" s="100">
        <f>+P64+Q64</f>
        <v>0</v>
      </c>
      <c r="S64" s="92"/>
      <c r="T64" s="92"/>
      <c r="U64" s="114"/>
      <c r="V64" s="114"/>
      <c r="W64" s="88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53"/>
      <c r="CD64" s="53"/>
      <c r="CE64" s="53"/>
      <c r="CF64" s="53"/>
    </row>
    <row r="65" spans="1:84" ht="15.75" customHeight="1" x14ac:dyDescent="0.25">
      <c r="A65" s="94">
        <f>A64+1</f>
        <v>57</v>
      </c>
      <c r="B65" s="92">
        <v>2026</v>
      </c>
      <c r="C65" s="92">
        <v>2027</v>
      </c>
      <c r="D65" s="92" t="s">
        <v>32</v>
      </c>
      <c r="E65" s="2" t="s">
        <v>82</v>
      </c>
      <c r="F65" s="90">
        <v>0</v>
      </c>
      <c r="G65" s="92"/>
      <c r="H65" s="112"/>
      <c r="I65" s="112"/>
      <c r="J65" s="112"/>
      <c r="K65" s="112"/>
      <c r="L65" s="112"/>
      <c r="M65" s="92">
        <v>7</v>
      </c>
      <c r="N65" s="88">
        <v>19.399999999999999</v>
      </c>
      <c r="O65" s="88">
        <v>19.399999999999999</v>
      </c>
      <c r="P65" s="100">
        <f>IF(O65=0,0,(O65*(106/113))+(65.3-72))</f>
        <v>11.498230088495571</v>
      </c>
      <c r="Q65" s="92"/>
      <c r="R65" s="100">
        <f>+P65+Q65</f>
        <v>11.498230088495571</v>
      </c>
      <c r="S65" s="92"/>
      <c r="T65" s="92"/>
      <c r="U65" s="114"/>
      <c r="V65" s="114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  <c r="AK65" s="88"/>
      <c r="AL65" s="88"/>
      <c r="AM65" s="88"/>
      <c r="AN65" s="88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53"/>
      <c r="CD65" s="53"/>
      <c r="CE65" s="53"/>
      <c r="CF65" s="53"/>
    </row>
    <row r="66" spans="1:84" ht="15.75" customHeight="1" x14ac:dyDescent="0.25">
      <c r="A66" s="94">
        <f>A65+1</f>
        <v>58</v>
      </c>
      <c r="B66" s="92">
        <v>2026</v>
      </c>
      <c r="C66" s="92"/>
      <c r="D66" s="92" t="s">
        <v>30</v>
      </c>
      <c r="E66" s="2" t="s">
        <v>83</v>
      </c>
      <c r="F66" s="90">
        <v>0</v>
      </c>
      <c r="G66" s="92"/>
      <c r="H66" s="112"/>
      <c r="I66" s="112"/>
      <c r="J66" s="112"/>
      <c r="K66" s="112"/>
      <c r="L66" s="112"/>
      <c r="M66" s="92">
        <v>5</v>
      </c>
      <c r="N66" s="88">
        <v>13.8</v>
      </c>
      <c r="O66" s="88">
        <v>13.8</v>
      </c>
      <c r="P66" s="100">
        <f>IF(O66=0,0,(O66*(120/113))+(68.2-72))</f>
        <v>10.854867256637172</v>
      </c>
      <c r="Q66" s="92">
        <v>-4</v>
      </c>
      <c r="R66" s="100">
        <f>+P66+Q66</f>
        <v>6.8548672566371724</v>
      </c>
      <c r="S66" s="92"/>
      <c r="T66" s="92"/>
      <c r="U66" s="114"/>
      <c r="V66" s="114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  <c r="AK66" s="88"/>
      <c r="AL66" s="88"/>
      <c r="AM66" s="88"/>
      <c r="AN66" s="88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53"/>
      <c r="CD66" s="53"/>
      <c r="CE66" s="53"/>
      <c r="CF66" s="53"/>
    </row>
    <row r="67" spans="1:84" ht="15.75" customHeight="1" x14ac:dyDescent="0.25">
      <c r="A67" s="94">
        <f>A66+1</f>
        <v>59</v>
      </c>
      <c r="B67" s="92">
        <v>2026</v>
      </c>
      <c r="C67" s="92"/>
      <c r="D67" s="92" t="s">
        <v>30</v>
      </c>
      <c r="E67" s="2" t="s">
        <v>84</v>
      </c>
      <c r="F67" s="90">
        <v>0</v>
      </c>
      <c r="G67" s="92"/>
      <c r="H67" s="112"/>
      <c r="I67" s="112"/>
      <c r="J67" s="112"/>
      <c r="K67" s="112"/>
      <c r="L67" s="112"/>
      <c r="M67" s="92">
        <v>5</v>
      </c>
      <c r="N67" s="88">
        <v>16.5</v>
      </c>
      <c r="O67" s="88">
        <v>16.5</v>
      </c>
      <c r="P67" s="100">
        <f>IF(O67=0,0,(O67*(120/113))+(68.2-72))</f>
        <v>13.722123893805314</v>
      </c>
      <c r="Q67" s="92">
        <v>-4</v>
      </c>
      <c r="R67" s="100">
        <f>+P67+Q67</f>
        <v>9.7221238938053141</v>
      </c>
      <c r="S67" s="95"/>
      <c r="T67" s="95"/>
      <c r="U67" s="114"/>
      <c r="V67" s="114"/>
      <c r="W67" s="88"/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  <c r="AI67" s="88"/>
      <c r="AJ67" s="88"/>
      <c r="AK67" s="88"/>
      <c r="AL67" s="88"/>
      <c r="AM67" s="88"/>
      <c r="AN67" s="88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53"/>
      <c r="CD67" s="53"/>
      <c r="CE67" s="53"/>
      <c r="CF67" s="53"/>
    </row>
    <row r="68" spans="1:84" ht="15.75" customHeight="1" x14ac:dyDescent="0.25">
      <c r="A68" s="94">
        <f>A67+1</f>
        <v>60</v>
      </c>
      <c r="B68" s="92">
        <v>2026</v>
      </c>
      <c r="C68" s="92">
        <v>2027</v>
      </c>
      <c r="D68" s="92" t="s">
        <v>32</v>
      </c>
      <c r="E68" s="2" t="s">
        <v>85</v>
      </c>
      <c r="F68" s="90">
        <v>0</v>
      </c>
      <c r="G68" s="92"/>
      <c r="H68" s="112"/>
      <c r="I68" s="112"/>
      <c r="J68" s="112"/>
      <c r="K68" s="112"/>
      <c r="L68" s="112"/>
      <c r="M68" s="92">
        <v>6</v>
      </c>
      <c r="N68" s="88">
        <v>17.399999999999999</v>
      </c>
      <c r="O68" s="88">
        <v>17.399999999999999</v>
      </c>
      <c r="P68" s="100">
        <f>IF(O68=0,0,(O68*(106/113))+(65.3-72))</f>
        <v>9.6221238938053055</v>
      </c>
      <c r="Q68" s="92"/>
      <c r="R68" s="100">
        <f>+P68+Q68</f>
        <v>9.6221238938053055</v>
      </c>
      <c r="S68" s="95"/>
      <c r="T68" s="92"/>
      <c r="U68" s="114"/>
      <c r="V68" s="114"/>
      <c r="W68" s="88"/>
      <c r="X68" s="88"/>
      <c r="Y68" s="88"/>
      <c r="Z68" s="88"/>
      <c r="AA68" s="88"/>
      <c r="AB68" s="88"/>
      <c r="AC68" s="88"/>
      <c r="AD68" s="88"/>
      <c r="AE68" s="88"/>
      <c r="AF68" s="88"/>
      <c r="AG68" s="88"/>
      <c r="AH68" s="88"/>
      <c r="AI68" s="88"/>
      <c r="AJ68" s="88"/>
      <c r="AK68" s="88"/>
      <c r="AL68" s="88"/>
      <c r="AM68" s="88"/>
      <c r="AN68" s="88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53"/>
      <c r="CD68" s="53"/>
      <c r="CE68" s="53"/>
      <c r="CF68" s="53"/>
    </row>
    <row r="69" spans="1:84" ht="15.75" customHeight="1" x14ac:dyDescent="0.25">
      <c r="A69" s="94">
        <f>A68+1</f>
        <v>61</v>
      </c>
      <c r="B69" s="92">
        <v>2026</v>
      </c>
      <c r="C69" s="92"/>
      <c r="D69" s="92" t="s">
        <v>30</v>
      </c>
      <c r="E69" s="2" t="s">
        <v>378</v>
      </c>
      <c r="F69" s="90">
        <v>0</v>
      </c>
      <c r="G69" s="92"/>
      <c r="H69" s="112"/>
      <c r="I69" s="112"/>
      <c r="J69" s="112"/>
      <c r="K69" s="112"/>
      <c r="L69" s="112"/>
      <c r="M69" s="92">
        <v>20</v>
      </c>
      <c r="N69" s="88">
        <v>13.4</v>
      </c>
      <c r="O69" s="88">
        <v>13.4</v>
      </c>
      <c r="P69" s="100">
        <f>IF(O69=0,0,(O69*(120/113))+(68.2-72))</f>
        <v>10.430088495575225</v>
      </c>
      <c r="Q69" s="92"/>
      <c r="R69" s="100">
        <f>+P69+Q69</f>
        <v>10.430088495575225</v>
      </c>
      <c r="S69" s="95"/>
      <c r="T69" s="92"/>
      <c r="U69" s="115"/>
      <c r="V69" s="116"/>
      <c r="W69" s="117"/>
      <c r="X69" s="117"/>
      <c r="Y69" s="117"/>
      <c r="Z69" s="117"/>
      <c r="AA69" s="117"/>
      <c r="AB69" s="117"/>
      <c r="AC69" s="117"/>
      <c r="AD69" s="117"/>
      <c r="AE69" s="117"/>
      <c r="AF69" s="117"/>
      <c r="AG69" s="117"/>
      <c r="AH69" s="117"/>
      <c r="AI69" s="117"/>
      <c r="AJ69" s="117"/>
      <c r="AK69" s="117"/>
      <c r="AL69" s="117"/>
      <c r="AM69" s="117"/>
      <c r="AN69" s="117"/>
      <c r="AO69" s="77"/>
      <c r="AP69" s="77"/>
      <c r="AQ69" s="77"/>
      <c r="AR69" s="77"/>
      <c r="AS69" s="77"/>
      <c r="AT69" s="77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7"/>
      <c r="BF69" s="77"/>
      <c r="BG69" s="77"/>
      <c r="BH69" s="77"/>
      <c r="BI69" s="77"/>
      <c r="BJ69" s="77"/>
      <c r="BK69" s="77"/>
      <c r="BL69" s="77"/>
      <c r="BM69" s="77"/>
      <c r="BN69" s="77"/>
      <c r="BO69" s="77"/>
      <c r="BP69" s="77"/>
      <c r="BQ69" s="77"/>
      <c r="BR69" s="77"/>
      <c r="BS69" s="77"/>
      <c r="BT69" s="77"/>
      <c r="BU69" s="77"/>
      <c r="BV69" s="77"/>
      <c r="BW69" s="77"/>
      <c r="BX69" s="77"/>
      <c r="BY69" s="77"/>
      <c r="BZ69" s="77"/>
      <c r="CA69" s="77"/>
      <c r="CB69" s="77"/>
      <c r="CC69" s="56"/>
      <c r="CD69" s="56"/>
      <c r="CE69" s="56"/>
      <c r="CF69" s="56"/>
    </row>
    <row r="70" spans="1:84" ht="15.75" customHeight="1" x14ac:dyDescent="0.25">
      <c r="A70" s="94">
        <f>A69+1</f>
        <v>62</v>
      </c>
      <c r="B70" s="92">
        <v>2026</v>
      </c>
      <c r="C70" s="92"/>
      <c r="D70" s="92" t="s">
        <v>32</v>
      </c>
      <c r="E70" s="2" t="s">
        <v>86</v>
      </c>
      <c r="F70" s="90">
        <v>18</v>
      </c>
      <c r="G70" s="92"/>
      <c r="H70" s="112"/>
      <c r="I70" s="112"/>
      <c r="J70" s="112"/>
      <c r="K70" s="112"/>
      <c r="L70" s="112"/>
      <c r="M70" s="92">
        <v>20</v>
      </c>
      <c r="N70" s="88">
        <v>22.7</v>
      </c>
      <c r="O70" s="88">
        <v>23.1</v>
      </c>
      <c r="P70" s="100">
        <f>IF(O70=0,0,(O70*(106/113))+(65.3-72))</f>
        <v>14.969026548672566</v>
      </c>
      <c r="Q70" s="92"/>
      <c r="R70" s="100">
        <f>+P70+Q70</f>
        <v>14.969026548672566</v>
      </c>
      <c r="S70" s="95"/>
      <c r="T70" s="92"/>
      <c r="U70" s="116"/>
      <c r="V70" s="116"/>
      <c r="W70" s="117"/>
      <c r="X70" s="117"/>
      <c r="Y70" s="117"/>
      <c r="Z70" s="118"/>
      <c r="AA70" s="118"/>
      <c r="AB70" s="118"/>
      <c r="AC70" s="118"/>
      <c r="AD70" s="118"/>
      <c r="AE70" s="118"/>
      <c r="AF70" s="118"/>
      <c r="AG70" s="118"/>
      <c r="AH70" s="118"/>
      <c r="AI70" s="118"/>
      <c r="AJ70" s="118"/>
      <c r="AK70" s="118"/>
      <c r="AL70" s="118"/>
      <c r="AM70" s="118"/>
      <c r="AN70" s="118"/>
      <c r="AO70" s="56"/>
      <c r="AP70" s="56"/>
      <c r="AQ70" s="56"/>
      <c r="AR70" s="56"/>
      <c r="AS70" s="56"/>
      <c r="AT70" s="56"/>
      <c r="AU70" s="56"/>
      <c r="AV70" s="56"/>
      <c r="AW70" s="56"/>
      <c r="AX70" s="56"/>
      <c r="AY70" s="56"/>
      <c r="AZ70" s="56"/>
      <c r="BA70" s="56"/>
      <c r="BB70" s="56"/>
      <c r="BC70" s="56"/>
      <c r="BD70" s="56"/>
      <c r="BE70" s="56"/>
      <c r="BF70" s="56"/>
      <c r="BG70" s="56"/>
      <c r="BH70" s="56"/>
      <c r="BI70" s="56"/>
      <c r="BJ70" s="56"/>
      <c r="BK70" s="56"/>
      <c r="BL70" s="56"/>
      <c r="BM70" s="56"/>
      <c r="BN70" s="56"/>
      <c r="BO70" s="56"/>
      <c r="BP70" s="56"/>
      <c r="BQ70" s="56"/>
      <c r="BR70" s="56"/>
      <c r="BS70" s="56"/>
      <c r="BT70" s="56"/>
      <c r="BU70" s="56"/>
      <c r="BV70" s="56"/>
      <c r="BW70" s="56"/>
      <c r="BX70" s="56"/>
      <c r="BY70" s="56"/>
      <c r="BZ70" s="56"/>
      <c r="CA70" s="56"/>
      <c r="CB70" s="56"/>
      <c r="CC70" s="56"/>
      <c r="CD70" s="56"/>
      <c r="CE70" s="56"/>
      <c r="CF70" s="56"/>
    </row>
    <row r="71" spans="1:84" ht="15.75" customHeight="1" x14ac:dyDescent="0.25">
      <c r="A71" s="94">
        <f>A70+1</f>
        <v>63</v>
      </c>
      <c r="B71" s="92">
        <v>2026</v>
      </c>
      <c r="C71" s="92"/>
      <c r="D71" s="92" t="s">
        <v>32</v>
      </c>
      <c r="E71" s="2" t="s">
        <v>87</v>
      </c>
      <c r="F71" s="90">
        <v>0</v>
      </c>
      <c r="G71" s="92"/>
      <c r="H71" s="114"/>
      <c r="I71" s="112"/>
      <c r="J71" s="112"/>
      <c r="K71" s="112"/>
      <c r="L71" s="112"/>
      <c r="M71" s="92">
        <v>6</v>
      </c>
      <c r="N71" s="88">
        <v>19.2</v>
      </c>
      <c r="O71" s="88">
        <v>19.2</v>
      </c>
      <c r="P71" s="100">
        <f>IF(O71=0,0,(O71*(106/113))+(65.3-72))</f>
        <v>11.310619469026545</v>
      </c>
      <c r="Q71" s="95"/>
      <c r="R71" s="100">
        <f>+P71+Q71</f>
        <v>11.310619469026545</v>
      </c>
      <c r="S71" s="95"/>
      <c r="T71" s="92"/>
      <c r="U71" s="114"/>
      <c r="V71" s="114"/>
      <c r="W71" s="88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8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53"/>
      <c r="CD71" s="53"/>
      <c r="CE71" s="53"/>
      <c r="CF71" s="53"/>
    </row>
    <row r="72" spans="1:84" ht="15.75" customHeight="1" x14ac:dyDescent="0.25">
      <c r="A72" s="94">
        <f>A71+1</f>
        <v>64</v>
      </c>
      <c r="B72" s="92">
        <v>2026</v>
      </c>
      <c r="C72" s="92"/>
      <c r="D72" s="92" t="s">
        <v>32</v>
      </c>
      <c r="E72" s="2" t="s">
        <v>88</v>
      </c>
      <c r="F72" s="90">
        <v>0</v>
      </c>
      <c r="G72" s="92"/>
      <c r="H72" s="112"/>
      <c r="I72" s="112"/>
      <c r="J72" s="112"/>
      <c r="K72" s="112"/>
      <c r="L72" s="112"/>
      <c r="M72" s="92">
        <v>17</v>
      </c>
      <c r="N72" s="88">
        <v>33.799999999999997</v>
      </c>
      <c r="O72" s="88">
        <v>33.799999999999997</v>
      </c>
      <c r="P72" s="100">
        <f>IF(O72=0,0,(O72*(106/113))+(65.3-72))</f>
        <v>25.006194690265481</v>
      </c>
      <c r="Q72" s="95"/>
      <c r="R72" s="100">
        <f>+P72+Q72</f>
        <v>25.006194690265481</v>
      </c>
      <c r="S72" s="92"/>
      <c r="T72" s="92"/>
      <c r="U72" s="114"/>
      <c r="V72" s="114"/>
      <c r="W72" s="88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53"/>
      <c r="CD72" s="53"/>
      <c r="CE72" s="53"/>
      <c r="CF72" s="53"/>
    </row>
    <row r="73" spans="1:84" ht="15.75" customHeight="1" x14ac:dyDescent="0.25">
      <c r="A73" s="94">
        <f>A72+1</f>
        <v>65</v>
      </c>
      <c r="B73" s="92">
        <v>2026</v>
      </c>
      <c r="C73" s="92">
        <v>2027</v>
      </c>
      <c r="D73" s="92" t="s">
        <v>30</v>
      </c>
      <c r="E73" s="2" t="s">
        <v>89</v>
      </c>
      <c r="F73" s="90">
        <v>0</v>
      </c>
      <c r="G73" s="92"/>
      <c r="H73" s="112"/>
      <c r="I73" s="112"/>
      <c r="J73" s="112"/>
      <c r="K73" s="112"/>
      <c r="L73" s="112"/>
      <c r="M73" s="92">
        <v>17</v>
      </c>
      <c r="N73" s="88">
        <v>13</v>
      </c>
      <c r="O73" s="88">
        <v>13</v>
      </c>
      <c r="P73" s="100">
        <f>IF(O73=0,0,(O73*(120/113))+(68.2-72))</f>
        <v>10.005309734513279</v>
      </c>
      <c r="Q73" s="95"/>
      <c r="R73" s="100">
        <f>+P73+Q73</f>
        <v>10.005309734513279</v>
      </c>
      <c r="S73" s="92"/>
      <c r="T73" s="92"/>
      <c r="U73" s="114"/>
      <c r="V73" s="114"/>
      <c r="W73" s="88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53"/>
      <c r="CD73" s="53"/>
      <c r="CE73" s="53"/>
      <c r="CF73" s="53"/>
    </row>
    <row r="74" spans="1:84" ht="15.75" customHeight="1" x14ac:dyDescent="0.25">
      <c r="A74" s="94">
        <f>A73+1</f>
        <v>66</v>
      </c>
      <c r="B74" s="92">
        <v>2026</v>
      </c>
      <c r="C74" s="92"/>
      <c r="D74" s="95" t="s">
        <v>30</v>
      </c>
      <c r="E74" s="55" t="s">
        <v>90</v>
      </c>
      <c r="F74" s="90">
        <v>0</v>
      </c>
      <c r="G74" s="92"/>
      <c r="H74" s="112"/>
      <c r="I74" s="112"/>
      <c r="J74" s="114"/>
      <c r="K74" s="114"/>
      <c r="L74" s="114"/>
      <c r="M74" s="95">
        <v>20</v>
      </c>
      <c r="N74" s="88">
        <v>13.9</v>
      </c>
      <c r="O74" s="88">
        <v>13.9</v>
      </c>
      <c r="P74" s="100">
        <f>IF(O74=0,0,(O74*(120/113))+(68.2-72))</f>
        <v>10.96106194690266</v>
      </c>
      <c r="Q74" s="95"/>
      <c r="R74" s="100">
        <f>+P74+Q74</f>
        <v>10.96106194690266</v>
      </c>
      <c r="S74" s="95"/>
      <c r="T74" s="92"/>
      <c r="U74" s="114"/>
      <c r="V74" s="114"/>
      <c r="W74" s="88"/>
      <c r="X74" s="88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88"/>
      <c r="AL74" s="88"/>
      <c r="AM74" s="88"/>
      <c r="AN74" s="88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53"/>
      <c r="CD74" s="53"/>
      <c r="CE74" s="53"/>
      <c r="CF74" s="53"/>
    </row>
    <row r="75" spans="1:84" ht="15.75" customHeight="1" x14ac:dyDescent="0.25">
      <c r="A75" s="94">
        <f>A74+1</f>
        <v>67</v>
      </c>
      <c r="B75" s="95">
        <v>2026</v>
      </c>
      <c r="C75" s="95">
        <v>2027</v>
      </c>
      <c r="D75" s="92" t="s">
        <v>30</v>
      </c>
      <c r="E75" s="2" t="s">
        <v>91</v>
      </c>
      <c r="F75" s="90">
        <v>16</v>
      </c>
      <c r="G75" s="95"/>
      <c r="H75" s="114"/>
      <c r="I75" s="114"/>
      <c r="J75" s="112"/>
      <c r="K75" s="112"/>
      <c r="L75" s="112"/>
      <c r="M75" s="92">
        <v>20</v>
      </c>
      <c r="N75" s="88">
        <v>14.6</v>
      </c>
      <c r="O75" s="88">
        <v>14.6</v>
      </c>
      <c r="P75" s="100">
        <f>IF(O75=0,0,(O75*(120/113))+(68.2-72))</f>
        <v>11.704424778761066</v>
      </c>
      <c r="Q75" s="92"/>
      <c r="R75" s="100">
        <f>+P75+Q75</f>
        <v>11.704424778761066</v>
      </c>
      <c r="S75" s="95"/>
      <c r="T75" s="92"/>
      <c r="U75" s="114"/>
      <c r="V75" s="114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88"/>
      <c r="AJ75" s="88"/>
      <c r="AK75" s="88"/>
      <c r="AL75" s="88"/>
      <c r="AM75" s="88"/>
      <c r="AN75" s="88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53"/>
      <c r="CD75" s="53"/>
      <c r="CE75" s="53"/>
      <c r="CF75" s="53"/>
    </row>
    <row r="76" spans="1:84" ht="16.5" customHeight="1" x14ac:dyDescent="0.25">
      <c r="A76" s="94">
        <f>A75+1</f>
        <v>68</v>
      </c>
      <c r="B76" s="95">
        <v>2026</v>
      </c>
      <c r="C76" s="95">
        <v>2027</v>
      </c>
      <c r="D76" s="92" t="s">
        <v>30</v>
      </c>
      <c r="E76" s="21" t="s">
        <v>92</v>
      </c>
      <c r="F76" s="90">
        <v>28</v>
      </c>
      <c r="G76" s="95"/>
      <c r="H76" s="114"/>
      <c r="I76" s="114"/>
      <c r="J76" s="112"/>
      <c r="K76" s="112"/>
      <c r="L76" s="112"/>
      <c r="M76" s="92">
        <v>20</v>
      </c>
      <c r="N76" s="88">
        <v>19.899999999999999</v>
      </c>
      <c r="O76" s="88">
        <v>19.899999999999999</v>
      </c>
      <c r="P76" s="100">
        <f>IF(O76=0,0,(O76*(120/113))+(68.2-72))</f>
        <v>17.332743362831863</v>
      </c>
      <c r="Q76" s="92"/>
      <c r="R76" s="100">
        <f>+P76+Q76</f>
        <v>17.332743362831863</v>
      </c>
      <c r="S76" s="95"/>
      <c r="T76" s="92"/>
      <c r="U76" s="114"/>
      <c r="V76" s="114"/>
      <c r="W76" s="88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53"/>
      <c r="CD76" s="53"/>
      <c r="CE76" s="53"/>
      <c r="CF76" s="53"/>
    </row>
    <row r="77" spans="1:84" ht="15.75" customHeight="1" x14ac:dyDescent="0.25">
      <c r="A77" s="94">
        <f>A76+1</f>
        <v>69</v>
      </c>
      <c r="B77" s="95">
        <v>2026</v>
      </c>
      <c r="C77" s="95"/>
      <c r="D77" s="92" t="s">
        <v>30</v>
      </c>
      <c r="E77" s="2" t="s">
        <v>93</v>
      </c>
      <c r="F77" s="90">
        <v>0</v>
      </c>
      <c r="G77" s="95"/>
      <c r="H77" s="114"/>
      <c r="I77" s="114"/>
      <c r="J77" s="112"/>
      <c r="K77" s="112"/>
      <c r="L77" s="112"/>
      <c r="M77" s="92">
        <v>5</v>
      </c>
      <c r="N77" s="88">
        <v>11.4</v>
      </c>
      <c r="O77" s="88">
        <v>11.4</v>
      </c>
      <c r="P77" s="100">
        <f>IF(O77=0,0,(O77*(120/113))+(68.2-72))</f>
        <v>8.3061946902654906</v>
      </c>
      <c r="Q77" s="92">
        <v>-4</v>
      </c>
      <c r="R77" s="100">
        <f>+P77+Q77</f>
        <v>4.3061946902654906</v>
      </c>
      <c r="S77" s="95"/>
      <c r="T77" s="92"/>
      <c r="U77" s="114"/>
      <c r="V77" s="114"/>
      <c r="W77" s="88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53"/>
      <c r="CD77" s="53"/>
      <c r="CE77" s="53"/>
      <c r="CF77" s="53"/>
    </row>
    <row r="78" spans="1:84" ht="15.75" customHeight="1" x14ac:dyDescent="0.25">
      <c r="A78" s="94">
        <f>A77+1</f>
        <v>70</v>
      </c>
      <c r="B78" s="92">
        <v>2026</v>
      </c>
      <c r="C78" s="92">
        <v>2027</v>
      </c>
      <c r="D78" s="92" t="s">
        <v>32</v>
      </c>
      <c r="E78" s="6" t="s">
        <v>94</v>
      </c>
      <c r="F78" s="90">
        <v>0</v>
      </c>
      <c r="G78" s="92"/>
      <c r="H78" s="112"/>
      <c r="I78" s="112"/>
      <c r="J78" s="112"/>
      <c r="K78" s="112"/>
      <c r="L78" s="112"/>
      <c r="M78" s="92">
        <v>13</v>
      </c>
      <c r="N78" s="88">
        <v>21</v>
      </c>
      <c r="O78" s="88">
        <v>21</v>
      </c>
      <c r="P78" s="100">
        <f>IF(O78=0,0,(O78*(106/113))+(65.3-72))</f>
        <v>12.999115044247784</v>
      </c>
      <c r="Q78" s="92"/>
      <c r="R78" s="100">
        <f>+P78+Q78</f>
        <v>12.999115044247784</v>
      </c>
      <c r="S78" s="92"/>
      <c r="T78" s="92"/>
      <c r="U78" s="114"/>
      <c r="V78" s="114"/>
      <c r="W78" s="88"/>
      <c r="X78" s="88"/>
      <c r="Y78" s="88"/>
      <c r="Z78" s="88"/>
      <c r="AA78" s="88"/>
      <c r="AB78" s="88"/>
      <c r="AC78" s="88"/>
      <c r="AD78" s="88"/>
      <c r="AE78" s="88"/>
      <c r="AF78" s="88"/>
      <c r="AG78" s="88"/>
      <c r="AH78" s="88"/>
      <c r="AI78" s="88"/>
      <c r="AJ78" s="88"/>
      <c r="AK78" s="88"/>
      <c r="AL78" s="88"/>
      <c r="AM78" s="88"/>
      <c r="AN78" s="88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53"/>
      <c r="CD78" s="53"/>
      <c r="CE78" s="53"/>
      <c r="CF78" s="53"/>
    </row>
    <row r="79" spans="1:84" ht="15.75" customHeight="1" x14ac:dyDescent="0.25">
      <c r="A79" s="94">
        <f>A78+1</f>
        <v>71</v>
      </c>
      <c r="B79" s="92">
        <v>2026</v>
      </c>
      <c r="C79" s="92">
        <v>2027</v>
      </c>
      <c r="D79" s="92" t="s">
        <v>30</v>
      </c>
      <c r="E79" s="6" t="s">
        <v>95</v>
      </c>
      <c r="F79" s="90">
        <v>0</v>
      </c>
      <c r="G79" s="92"/>
      <c r="H79" s="112"/>
      <c r="I79" s="112"/>
      <c r="J79" s="112"/>
      <c r="K79" s="112"/>
      <c r="L79" s="112"/>
      <c r="M79" s="92">
        <v>20</v>
      </c>
      <c r="N79" s="88">
        <v>21.4</v>
      </c>
      <c r="O79" s="88">
        <v>21.4</v>
      </c>
      <c r="P79" s="100">
        <f>IF(O79=0,0,(O79*(120/113))+(68.2-72))</f>
        <v>18.925663716814164</v>
      </c>
      <c r="Q79" s="92"/>
      <c r="R79" s="100">
        <f>+P79+Q79</f>
        <v>18.925663716814164</v>
      </c>
      <c r="S79" s="92"/>
      <c r="T79" s="92"/>
      <c r="U79" s="114"/>
      <c r="V79" s="114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  <c r="AI79" s="88"/>
      <c r="AJ79" s="88"/>
      <c r="AK79" s="88"/>
      <c r="AL79" s="88"/>
      <c r="AM79" s="88"/>
      <c r="AN79" s="88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53"/>
      <c r="CD79" s="53"/>
      <c r="CE79" s="53"/>
      <c r="CF79" s="53"/>
    </row>
    <row r="80" spans="1:84" ht="15.75" customHeight="1" x14ac:dyDescent="0.25">
      <c r="A80" s="94">
        <f>A79+1</f>
        <v>72</v>
      </c>
      <c r="B80" s="92">
        <v>2026</v>
      </c>
      <c r="C80" s="92"/>
      <c r="D80" s="92" t="s">
        <v>32</v>
      </c>
      <c r="E80" s="2" t="s">
        <v>96</v>
      </c>
      <c r="F80" s="90">
        <v>0</v>
      </c>
      <c r="G80" s="92"/>
      <c r="H80" s="112"/>
      <c r="I80" s="114"/>
      <c r="J80" s="112"/>
      <c r="K80" s="112"/>
      <c r="L80" s="112"/>
      <c r="M80" s="92">
        <v>20</v>
      </c>
      <c r="N80" s="88">
        <v>19.8</v>
      </c>
      <c r="O80" s="88">
        <v>19.8</v>
      </c>
      <c r="P80" s="100">
        <f>IF(O80=0,0,(O80*(106/113))+(65.3-72))</f>
        <v>11.873451327433628</v>
      </c>
      <c r="Q80" s="92"/>
      <c r="R80" s="100">
        <f>+P80+Q80</f>
        <v>11.873451327433628</v>
      </c>
      <c r="S80" s="92"/>
      <c r="T80" s="92"/>
      <c r="U80" s="114"/>
      <c r="V80" s="114"/>
      <c r="W80" s="88"/>
      <c r="X80" s="88"/>
      <c r="Y80" s="88"/>
      <c r="Z80" s="88"/>
      <c r="AA80" s="88"/>
      <c r="AB80" s="88"/>
      <c r="AC80" s="88"/>
      <c r="AD80" s="88"/>
      <c r="AE80" s="88"/>
      <c r="AF80" s="88"/>
      <c r="AG80" s="88"/>
      <c r="AH80" s="88"/>
      <c r="AI80" s="88"/>
      <c r="AJ80" s="88"/>
      <c r="AK80" s="88"/>
      <c r="AL80" s="88"/>
      <c r="AM80" s="88"/>
      <c r="AN80" s="88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53"/>
      <c r="CD80" s="53"/>
      <c r="CE80" s="53"/>
      <c r="CF80" s="53"/>
    </row>
    <row r="81" spans="1:84" ht="15.75" customHeight="1" x14ac:dyDescent="0.25">
      <c r="A81" s="94">
        <f>A80+1</f>
        <v>73</v>
      </c>
      <c r="B81" s="92">
        <v>2026</v>
      </c>
      <c r="C81" s="92"/>
      <c r="D81" s="92" t="s">
        <v>30</v>
      </c>
      <c r="E81" s="2" t="s">
        <v>97</v>
      </c>
      <c r="F81" s="90">
        <v>0</v>
      </c>
      <c r="G81" s="92"/>
      <c r="H81" s="112"/>
      <c r="I81" s="112"/>
      <c r="J81" s="112"/>
      <c r="K81" s="112"/>
      <c r="L81" s="112"/>
      <c r="M81" s="92">
        <v>6</v>
      </c>
      <c r="N81" s="88">
        <v>17.7</v>
      </c>
      <c r="O81" s="88">
        <v>17.7</v>
      </c>
      <c r="P81" s="100">
        <f>IF(O81=0,0,(O81*(120/113))+(68.2-72))</f>
        <v>14.996460176991153</v>
      </c>
      <c r="Q81" s="92"/>
      <c r="R81" s="100">
        <f>+P81+Q81</f>
        <v>14.996460176991153</v>
      </c>
      <c r="S81" s="92"/>
      <c r="T81" s="92"/>
      <c r="U81" s="114"/>
      <c r="V81" s="114"/>
      <c r="W81" s="88"/>
      <c r="X81" s="88"/>
      <c r="Y81" s="88"/>
      <c r="Z81" s="88"/>
      <c r="AA81" s="88"/>
      <c r="AB81" s="88"/>
      <c r="AC81" s="88"/>
      <c r="AD81" s="88"/>
      <c r="AE81" s="88"/>
      <c r="AF81" s="88"/>
      <c r="AG81" s="88"/>
      <c r="AH81" s="88"/>
      <c r="AI81" s="88"/>
      <c r="AJ81" s="88"/>
      <c r="AK81" s="88"/>
      <c r="AL81" s="88"/>
      <c r="AM81" s="88"/>
      <c r="AN81" s="88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53"/>
      <c r="CD81" s="53"/>
      <c r="CE81" s="53"/>
      <c r="CF81" s="53"/>
    </row>
    <row r="82" spans="1:84" ht="15.75" customHeight="1" x14ac:dyDescent="0.25">
      <c r="A82" s="94">
        <f>A81+1</f>
        <v>74</v>
      </c>
      <c r="B82" s="92">
        <v>2026</v>
      </c>
      <c r="C82" s="92"/>
      <c r="D82" s="92" t="s">
        <v>30</v>
      </c>
      <c r="E82" s="2" t="s">
        <v>98</v>
      </c>
      <c r="F82" s="90">
        <v>0</v>
      </c>
      <c r="G82" s="92"/>
      <c r="H82" s="112"/>
      <c r="I82" s="112"/>
      <c r="J82" s="112"/>
      <c r="K82" s="112"/>
      <c r="L82" s="112"/>
      <c r="M82" s="92">
        <v>20</v>
      </c>
      <c r="N82" s="88">
        <v>12.7</v>
      </c>
      <c r="O82" s="88">
        <v>12.7</v>
      </c>
      <c r="P82" s="100">
        <f>IF(O82=0,0,(O82*(120/113))+(68.2-72))</f>
        <v>9.6867256637168175</v>
      </c>
      <c r="Q82" s="92"/>
      <c r="R82" s="100">
        <f>+P82+Q82</f>
        <v>9.6867256637168175</v>
      </c>
      <c r="S82" s="92"/>
      <c r="T82" s="92"/>
      <c r="U82" s="114"/>
      <c r="V82" s="114"/>
      <c r="W82" s="88"/>
      <c r="X82" s="88"/>
      <c r="Y82" s="88"/>
      <c r="Z82" s="88"/>
      <c r="AA82" s="88"/>
      <c r="AB82" s="88"/>
      <c r="AC82" s="88"/>
      <c r="AD82" s="88"/>
      <c r="AE82" s="88"/>
      <c r="AF82" s="88"/>
      <c r="AG82" s="88"/>
      <c r="AH82" s="88"/>
      <c r="AI82" s="88"/>
      <c r="AJ82" s="88"/>
      <c r="AK82" s="88"/>
      <c r="AL82" s="88"/>
      <c r="AM82" s="88"/>
      <c r="AN82" s="88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53"/>
      <c r="CD82" s="53"/>
      <c r="CE82" s="53"/>
      <c r="CF82" s="53"/>
    </row>
    <row r="83" spans="1:84" ht="15.75" customHeight="1" x14ac:dyDescent="0.25">
      <c r="A83" s="94">
        <f>A82+1</f>
        <v>75</v>
      </c>
      <c r="B83" s="92">
        <v>2026</v>
      </c>
      <c r="C83" s="92">
        <v>2027</v>
      </c>
      <c r="D83" s="92" t="s">
        <v>30</v>
      </c>
      <c r="E83" s="2" t="s">
        <v>99</v>
      </c>
      <c r="F83" s="90">
        <v>9</v>
      </c>
      <c r="G83" s="92"/>
      <c r="H83" s="112"/>
      <c r="I83" s="112"/>
      <c r="J83" s="112"/>
      <c r="K83" s="112"/>
      <c r="L83" s="112"/>
      <c r="M83" s="92">
        <v>20</v>
      </c>
      <c r="N83" s="88">
        <v>11.6</v>
      </c>
      <c r="O83" s="88">
        <v>11</v>
      </c>
      <c r="P83" s="100">
        <f>IF(O83=0,0,(O83*(120/113))+(68.2-72))</f>
        <v>7.8814159292035431</v>
      </c>
      <c r="Q83" s="92"/>
      <c r="R83" s="100">
        <f>+P83+Q83</f>
        <v>7.8814159292035431</v>
      </c>
      <c r="S83" s="92"/>
      <c r="T83" s="92"/>
      <c r="U83" s="114"/>
      <c r="V83" s="114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  <c r="AI83" s="88"/>
      <c r="AJ83" s="88"/>
      <c r="AK83" s="88"/>
      <c r="AL83" s="88"/>
      <c r="AM83" s="88"/>
      <c r="AN83" s="88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53"/>
      <c r="CD83" s="53"/>
      <c r="CE83" s="53"/>
      <c r="CF83" s="53"/>
    </row>
    <row r="84" spans="1:84" ht="15.75" customHeight="1" x14ac:dyDescent="0.25">
      <c r="A84" s="94">
        <f>A83+1</f>
        <v>76</v>
      </c>
      <c r="B84" s="92">
        <v>2026</v>
      </c>
      <c r="C84" s="92"/>
      <c r="D84" s="92" t="s">
        <v>30</v>
      </c>
      <c r="E84" s="2" t="s">
        <v>100</v>
      </c>
      <c r="F84" s="90">
        <v>0</v>
      </c>
      <c r="G84" s="92"/>
      <c r="H84" s="112"/>
      <c r="I84" s="112"/>
      <c r="J84" s="112"/>
      <c r="K84" s="112"/>
      <c r="L84" s="112"/>
      <c r="M84" s="92">
        <v>20</v>
      </c>
      <c r="N84" s="88">
        <v>20.6</v>
      </c>
      <c r="O84" s="88">
        <v>20.6</v>
      </c>
      <c r="P84" s="100">
        <f>IF(O84=0,0,(O84*(120/113))+(68.2-72))</f>
        <v>18.076106194690272</v>
      </c>
      <c r="Q84" s="92"/>
      <c r="R84" s="100">
        <f>+P84+Q84</f>
        <v>18.076106194690272</v>
      </c>
      <c r="S84" s="92"/>
      <c r="T84" s="92"/>
      <c r="U84" s="114"/>
      <c r="V84" s="114"/>
      <c r="W84" s="88"/>
      <c r="X84" s="88"/>
      <c r="Y84" s="88"/>
      <c r="Z84" s="88"/>
      <c r="AA84" s="88"/>
      <c r="AB84" s="88"/>
      <c r="AC84" s="88"/>
      <c r="AD84" s="88"/>
      <c r="AE84" s="88"/>
      <c r="AF84" s="88"/>
      <c r="AG84" s="88"/>
      <c r="AH84" s="88"/>
      <c r="AI84" s="88"/>
      <c r="AJ84" s="88"/>
      <c r="AK84" s="88"/>
      <c r="AL84" s="88"/>
      <c r="AM84" s="88"/>
      <c r="AN84" s="88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53"/>
      <c r="CD84" s="53"/>
      <c r="CE84" s="53"/>
      <c r="CF84" s="53"/>
    </row>
    <row r="85" spans="1:84" ht="15.75" customHeight="1" x14ac:dyDescent="0.25">
      <c r="A85" s="94">
        <f>A84+1</f>
        <v>77</v>
      </c>
      <c r="B85" s="92">
        <v>2026</v>
      </c>
      <c r="C85" s="92"/>
      <c r="D85" s="92" t="s">
        <v>30</v>
      </c>
      <c r="E85" s="2" t="s">
        <v>101</v>
      </c>
      <c r="F85" s="90">
        <v>2</v>
      </c>
      <c r="G85" s="92"/>
      <c r="H85" s="112"/>
      <c r="I85" s="112"/>
      <c r="J85" s="112"/>
      <c r="K85" s="112"/>
      <c r="L85" s="112"/>
      <c r="M85" s="92">
        <v>20</v>
      </c>
      <c r="N85" s="88">
        <v>8.5</v>
      </c>
      <c r="O85" s="88">
        <v>8.5</v>
      </c>
      <c r="P85" s="100">
        <f>IF(O85=0,0,(O85*(120/113))+(68.2-72))</f>
        <v>5.2265486725663752</v>
      </c>
      <c r="Q85" s="92"/>
      <c r="R85" s="100">
        <f>+P85+Q85</f>
        <v>5.2265486725663752</v>
      </c>
      <c r="S85" s="92"/>
      <c r="T85" s="92"/>
      <c r="U85" s="114"/>
      <c r="V85" s="114"/>
      <c r="W85" s="88"/>
      <c r="X85" s="88"/>
      <c r="Y85" s="88"/>
      <c r="Z85" s="88"/>
      <c r="AA85" s="88"/>
      <c r="AB85" s="88"/>
      <c r="AC85" s="88"/>
      <c r="AD85" s="88"/>
      <c r="AE85" s="88"/>
      <c r="AF85" s="88"/>
      <c r="AG85" s="88"/>
      <c r="AH85" s="88"/>
      <c r="AI85" s="88"/>
      <c r="AJ85" s="88"/>
      <c r="AK85" s="88"/>
      <c r="AL85" s="88"/>
      <c r="AM85" s="88"/>
      <c r="AN85" s="88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53"/>
      <c r="CD85" s="53"/>
      <c r="CE85" s="53"/>
      <c r="CF85" s="53"/>
    </row>
    <row r="86" spans="1:84" ht="15.75" customHeight="1" x14ac:dyDescent="0.25">
      <c r="A86" s="94">
        <f>A85+1</f>
        <v>78</v>
      </c>
      <c r="B86" s="92">
        <v>2026</v>
      </c>
      <c r="C86" s="92">
        <v>2027</v>
      </c>
      <c r="D86" s="92" t="s">
        <v>30</v>
      </c>
      <c r="E86" s="2" t="s">
        <v>102</v>
      </c>
      <c r="F86" s="90">
        <v>15</v>
      </c>
      <c r="G86" s="92"/>
      <c r="H86" s="112"/>
      <c r="I86" s="112"/>
      <c r="J86" s="112"/>
      <c r="K86" s="112"/>
      <c r="L86" s="112"/>
      <c r="M86" s="92">
        <v>20</v>
      </c>
      <c r="N86" s="88">
        <v>16.2</v>
      </c>
      <c r="O86" s="88">
        <v>16.2</v>
      </c>
      <c r="P86" s="100">
        <f>IF(O86=0,0,(O86*(120/113))+(68.2-72))</f>
        <v>13.403539823008852</v>
      </c>
      <c r="Q86" s="92"/>
      <c r="R86" s="100">
        <f>+P86+Q86</f>
        <v>13.403539823008852</v>
      </c>
      <c r="S86" s="92"/>
      <c r="T86" s="95"/>
      <c r="U86" s="114"/>
      <c r="V86" s="114"/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  <c r="AI86" s="88"/>
      <c r="AJ86" s="88"/>
      <c r="AK86" s="88"/>
      <c r="AL86" s="88"/>
      <c r="AM86" s="88"/>
      <c r="AN86" s="88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53"/>
      <c r="CD86" s="53"/>
      <c r="CE86" s="53"/>
      <c r="CF86" s="53"/>
    </row>
    <row r="87" spans="1:84" ht="15.75" customHeight="1" x14ac:dyDescent="0.25">
      <c r="A87" s="94">
        <f>A86+1</f>
        <v>79</v>
      </c>
      <c r="B87" s="92">
        <v>2026</v>
      </c>
      <c r="C87" s="92"/>
      <c r="D87" s="92" t="s">
        <v>30</v>
      </c>
      <c r="E87" s="2" t="s">
        <v>103</v>
      </c>
      <c r="F87" s="90">
        <v>0</v>
      </c>
      <c r="G87" s="92"/>
      <c r="H87" s="112"/>
      <c r="I87" s="112"/>
      <c r="J87" s="112"/>
      <c r="K87" s="112"/>
      <c r="L87" s="112"/>
      <c r="M87" s="92">
        <v>5</v>
      </c>
      <c r="N87" s="88">
        <v>23</v>
      </c>
      <c r="O87" s="88">
        <v>23</v>
      </c>
      <c r="P87" s="100">
        <f>IF(O87=0,0,(O87*(120/113))+(68.2-72))</f>
        <v>20.62477876106195</v>
      </c>
      <c r="Q87" s="92">
        <v>-4</v>
      </c>
      <c r="R87" s="100">
        <f>+P87+Q87</f>
        <v>16.62477876106195</v>
      </c>
      <c r="S87" s="92"/>
      <c r="T87" s="95"/>
      <c r="U87" s="114"/>
      <c r="V87" s="114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88"/>
      <c r="AH87" s="88"/>
      <c r="AI87" s="88"/>
      <c r="AJ87" s="88"/>
      <c r="AK87" s="88"/>
      <c r="AL87" s="88"/>
      <c r="AM87" s="88"/>
      <c r="AN87" s="88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53"/>
      <c r="CD87" s="53"/>
      <c r="CE87" s="53"/>
      <c r="CF87" s="53"/>
    </row>
    <row r="88" spans="1:84" ht="15.75" customHeight="1" x14ac:dyDescent="0.25">
      <c r="A88" s="94">
        <f>A87+1</f>
        <v>80</v>
      </c>
      <c r="B88" s="92">
        <v>2026</v>
      </c>
      <c r="C88" s="92"/>
      <c r="D88" s="92" t="s">
        <v>30</v>
      </c>
      <c r="E88" s="59" t="s">
        <v>104</v>
      </c>
      <c r="F88" s="90">
        <v>0</v>
      </c>
      <c r="G88" s="92"/>
      <c r="H88" s="112"/>
      <c r="I88" s="112"/>
      <c r="J88" s="112"/>
      <c r="K88" s="112"/>
      <c r="L88" s="112"/>
      <c r="M88" s="92">
        <v>3</v>
      </c>
      <c r="N88" s="88">
        <v>0</v>
      </c>
      <c r="O88" s="88">
        <v>0</v>
      </c>
      <c r="P88" s="100">
        <f>IF(O88=0,0,(O88*(120/113))+(68.2-72))</f>
        <v>0</v>
      </c>
      <c r="Q88" s="92"/>
      <c r="R88" s="100">
        <f>+P88+Q88</f>
        <v>0</v>
      </c>
      <c r="S88" s="92"/>
      <c r="T88" s="95"/>
      <c r="U88" s="114"/>
      <c r="V88" s="114"/>
      <c r="W88" s="88"/>
      <c r="X88" s="88"/>
      <c r="Y88" s="88"/>
      <c r="Z88" s="88"/>
      <c r="AA88" s="88"/>
      <c r="AB88" s="88"/>
      <c r="AC88" s="88"/>
      <c r="AD88" s="88"/>
      <c r="AE88" s="88"/>
      <c r="AF88" s="88"/>
      <c r="AG88" s="88"/>
      <c r="AH88" s="88"/>
      <c r="AI88" s="88"/>
      <c r="AJ88" s="88"/>
      <c r="AK88" s="88"/>
      <c r="AL88" s="88"/>
      <c r="AM88" s="88"/>
      <c r="AN88" s="88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53"/>
      <c r="CD88" s="53"/>
      <c r="CE88" s="53"/>
      <c r="CF88" s="53"/>
    </row>
    <row r="89" spans="1:84" ht="15.75" customHeight="1" x14ac:dyDescent="0.25">
      <c r="A89" s="94">
        <f>A88+1</f>
        <v>81</v>
      </c>
      <c r="B89" s="92">
        <v>2026</v>
      </c>
      <c r="C89" s="92"/>
      <c r="D89" s="92" t="s">
        <v>30</v>
      </c>
      <c r="E89" s="59" t="s">
        <v>105</v>
      </c>
      <c r="F89" s="90">
        <v>0</v>
      </c>
      <c r="G89" s="92"/>
      <c r="H89" s="112"/>
      <c r="I89" s="112"/>
      <c r="J89" s="112"/>
      <c r="K89" s="112"/>
      <c r="L89" s="112"/>
      <c r="M89" s="92">
        <v>1</v>
      </c>
      <c r="N89" s="88">
        <v>0</v>
      </c>
      <c r="O89" s="88">
        <v>0</v>
      </c>
      <c r="P89" s="100">
        <f>IF(O89=0,0,(O89*(120/113))+(68.2-72))</f>
        <v>0</v>
      </c>
      <c r="Q89" s="92"/>
      <c r="R89" s="100">
        <f>+P89+Q89</f>
        <v>0</v>
      </c>
      <c r="S89" s="92"/>
      <c r="T89" s="95"/>
      <c r="U89" s="114"/>
      <c r="V89" s="114"/>
      <c r="W89" s="88"/>
      <c r="X89" s="88"/>
      <c r="Y89" s="88"/>
      <c r="Z89" s="88"/>
      <c r="AA89" s="88"/>
      <c r="AB89" s="88"/>
      <c r="AC89" s="88"/>
      <c r="AD89" s="88"/>
      <c r="AE89" s="88"/>
      <c r="AF89" s="88"/>
      <c r="AG89" s="88"/>
      <c r="AH89" s="88"/>
      <c r="AI89" s="88"/>
      <c r="AJ89" s="88"/>
      <c r="AK89" s="88"/>
      <c r="AL89" s="88"/>
      <c r="AM89" s="88"/>
      <c r="AN89" s="88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53"/>
      <c r="CD89" s="53"/>
      <c r="CE89" s="53"/>
      <c r="CF89" s="53"/>
    </row>
    <row r="90" spans="1:84" ht="15.75" customHeight="1" x14ac:dyDescent="0.25">
      <c r="A90" s="94">
        <f>A89+1</f>
        <v>82</v>
      </c>
      <c r="B90" s="92">
        <v>2026</v>
      </c>
      <c r="C90" s="92"/>
      <c r="D90" s="92" t="s">
        <v>30</v>
      </c>
      <c r="E90" s="2" t="s">
        <v>106</v>
      </c>
      <c r="F90" s="90">
        <v>14</v>
      </c>
      <c r="G90" s="92"/>
      <c r="H90" s="112"/>
      <c r="I90" s="112"/>
      <c r="J90" s="112"/>
      <c r="K90" s="112"/>
      <c r="L90" s="112"/>
      <c r="M90" s="92">
        <v>20</v>
      </c>
      <c r="N90" s="88">
        <v>14.4</v>
      </c>
      <c r="O90" s="88">
        <v>14.4</v>
      </c>
      <c r="P90" s="100">
        <f>IF(O90=0,0,(O90*(120/113))+(68.2-72))</f>
        <v>11.492035398230094</v>
      </c>
      <c r="Q90" s="92"/>
      <c r="R90" s="100">
        <f>+P90+Q90</f>
        <v>11.492035398230094</v>
      </c>
      <c r="S90" s="92"/>
      <c r="T90" s="92"/>
      <c r="U90" s="114"/>
      <c r="V90" s="114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53"/>
      <c r="CD90" s="53"/>
      <c r="CE90" s="53"/>
      <c r="CF90" s="53"/>
    </row>
    <row r="91" spans="1:84" ht="15.75" customHeight="1" x14ac:dyDescent="0.25">
      <c r="A91" s="94">
        <f>A90+1</f>
        <v>83</v>
      </c>
      <c r="B91" s="92">
        <v>2026</v>
      </c>
      <c r="C91" s="92"/>
      <c r="D91" s="92" t="s">
        <v>30</v>
      </c>
      <c r="E91" s="2" t="s">
        <v>107</v>
      </c>
      <c r="F91" s="90">
        <v>0</v>
      </c>
      <c r="G91" s="92"/>
      <c r="H91" s="112"/>
      <c r="I91" s="112"/>
      <c r="J91" s="112"/>
      <c r="K91" s="112"/>
      <c r="L91" s="112"/>
      <c r="M91" s="92">
        <v>11</v>
      </c>
      <c r="N91" s="88">
        <v>15.9</v>
      </c>
      <c r="O91" s="88">
        <v>15.9</v>
      </c>
      <c r="P91" s="100">
        <f>IF(O91=0,0,(O91*(120/113))+(68.2-72))</f>
        <v>13.084955752212394</v>
      </c>
      <c r="Q91" s="92"/>
      <c r="R91" s="100">
        <f>+P91+Q91</f>
        <v>13.084955752212394</v>
      </c>
      <c r="S91" s="92"/>
      <c r="T91" s="92"/>
      <c r="U91" s="114"/>
      <c r="V91" s="114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53"/>
      <c r="CD91" s="53"/>
      <c r="CE91" s="53"/>
      <c r="CF91" s="53"/>
    </row>
    <row r="92" spans="1:84" ht="16.5" customHeight="1" x14ac:dyDescent="0.25">
      <c r="A92" s="94">
        <f>A91+1</f>
        <v>84</v>
      </c>
      <c r="B92" s="92">
        <v>2026</v>
      </c>
      <c r="C92" s="92">
        <v>2027</v>
      </c>
      <c r="D92" s="92" t="s">
        <v>30</v>
      </c>
      <c r="E92" s="2" t="s">
        <v>108</v>
      </c>
      <c r="F92" s="90">
        <v>20</v>
      </c>
      <c r="G92" s="95"/>
      <c r="H92" s="112"/>
      <c r="I92" s="112"/>
      <c r="J92" s="112"/>
      <c r="K92" s="112"/>
      <c r="L92" s="112"/>
      <c r="M92" s="92">
        <v>20</v>
      </c>
      <c r="N92" s="88">
        <v>10.7</v>
      </c>
      <c r="O92" s="88">
        <v>10.6</v>
      </c>
      <c r="P92" s="100">
        <f>IF(O92=0,0,(O92*(120/113))+(68.2-72))</f>
        <v>7.4566371681415973</v>
      </c>
      <c r="Q92" s="92"/>
      <c r="R92" s="100">
        <f>+P92+Q92</f>
        <v>7.4566371681415973</v>
      </c>
      <c r="S92" s="92"/>
      <c r="T92" s="95"/>
      <c r="U92" s="114"/>
      <c r="V92" s="114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53"/>
      <c r="CD92" s="53"/>
      <c r="CE92" s="53"/>
      <c r="CF92" s="53"/>
    </row>
    <row r="93" spans="1:84" ht="15.75" customHeight="1" x14ac:dyDescent="0.25">
      <c r="A93" s="94">
        <f>A92+1</f>
        <v>85</v>
      </c>
      <c r="B93" s="92">
        <v>2026</v>
      </c>
      <c r="C93" s="92"/>
      <c r="D93" s="92" t="s">
        <v>30</v>
      </c>
      <c r="E93" s="2" t="s">
        <v>109</v>
      </c>
      <c r="F93" s="90">
        <v>4</v>
      </c>
      <c r="G93" s="92"/>
      <c r="H93" s="112"/>
      <c r="I93" s="112"/>
      <c r="J93" s="112"/>
      <c r="K93" s="112"/>
      <c r="L93" s="112"/>
      <c r="M93" s="92">
        <v>20</v>
      </c>
      <c r="N93" s="88">
        <v>11.9</v>
      </c>
      <c r="O93" s="88">
        <v>11.9</v>
      </c>
      <c r="P93" s="100">
        <f>IF(O93=0,0,(O93*(120/113))+(68.2-72))</f>
        <v>8.8371681415929242</v>
      </c>
      <c r="Q93" s="92"/>
      <c r="R93" s="100">
        <f>+P93+Q93</f>
        <v>8.8371681415929242</v>
      </c>
      <c r="S93" s="92"/>
      <c r="T93" s="92"/>
      <c r="U93" s="114"/>
      <c r="V93" s="114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53"/>
      <c r="CD93" s="53"/>
      <c r="CE93" s="53"/>
      <c r="CF93" s="53"/>
    </row>
    <row r="94" spans="1:84" ht="15.75" customHeight="1" x14ac:dyDescent="0.25">
      <c r="A94" s="94">
        <f>A93+1</f>
        <v>86</v>
      </c>
      <c r="B94" s="92">
        <v>2026</v>
      </c>
      <c r="C94" s="92">
        <v>2027</v>
      </c>
      <c r="D94" s="95" t="s">
        <v>30</v>
      </c>
      <c r="E94" s="53" t="s">
        <v>110</v>
      </c>
      <c r="F94" s="90">
        <v>0</v>
      </c>
      <c r="G94" s="92"/>
      <c r="H94" s="112"/>
      <c r="I94" s="112"/>
      <c r="J94" s="112"/>
      <c r="K94" s="114"/>
      <c r="L94" s="112"/>
      <c r="M94" s="95">
        <v>11</v>
      </c>
      <c r="N94" s="88">
        <v>24.4</v>
      </c>
      <c r="O94" s="88">
        <v>24.4</v>
      </c>
      <c r="P94" s="100">
        <f>IF(O94=0,0,(O94*(120/113))+(68.2-72))</f>
        <v>22.111504424778765</v>
      </c>
      <c r="Q94" s="95"/>
      <c r="R94" s="100">
        <f>+P94+Q94</f>
        <v>22.111504424778765</v>
      </c>
      <c r="S94" s="95"/>
      <c r="T94" s="92"/>
      <c r="U94" s="114"/>
      <c r="V94" s="114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53"/>
      <c r="CD94" s="53"/>
      <c r="CE94" s="53"/>
      <c r="CF94" s="53"/>
    </row>
    <row r="95" spans="1:84" ht="15.75" customHeight="1" x14ac:dyDescent="0.25">
      <c r="A95" s="94">
        <f>A94+1</f>
        <v>87</v>
      </c>
      <c r="B95" s="92">
        <v>2026</v>
      </c>
      <c r="C95" s="92"/>
      <c r="D95" s="95" t="s">
        <v>30</v>
      </c>
      <c r="E95" s="60" t="s">
        <v>111</v>
      </c>
      <c r="F95" s="90">
        <v>0</v>
      </c>
      <c r="G95" s="92"/>
      <c r="H95" s="112"/>
      <c r="I95" s="112"/>
      <c r="J95" s="112"/>
      <c r="K95" s="114"/>
      <c r="L95" s="112"/>
      <c r="M95" s="95">
        <v>1</v>
      </c>
      <c r="N95" s="88">
        <v>0</v>
      </c>
      <c r="O95" s="88">
        <v>0</v>
      </c>
      <c r="P95" s="100">
        <f>IF(O95=0,0,(O95*(120/113))+(68.2-72))</f>
        <v>0</v>
      </c>
      <c r="Q95" s="95"/>
      <c r="R95" s="100">
        <f>+P95+Q95</f>
        <v>0</v>
      </c>
      <c r="S95" s="95"/>
      <c r="T95" s="92"/>
      <c r="U95" s="114"/>
      <c r="V95" s="114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53"/>
      <c r="CD95" s="53"/>
      <c r="CE95" s="53"/>
      <c r="CF95" s="53"/>
    </row>
    <row r="96" spans="1:84" ht="15.75" customHeight="1" x14ac:dyDescent="0.25">
      <c r="A96" s="94">
        <f>A95+1</f>
        <v>88</v>
      </c>
      <c r="B96" s="92">
        <v>2026</v>
      </c>
      <c r="C96" s="92">
        <v>2027</v>
      </c>
      <c r="D96" s="92" t="s">
        <v>32</v>
      </c>
      <c r="E96" s="2" t="s">
        <v>112</v>
      </c>
      <c r="F96" s="90">
        <v>16</v>
      </c>
      <c r="G96" s="95"/>
      <c r="H96" s="114"/>
      <c r="I96" s="114"/>
      <c r="J96" s="112"/>
      <c r="K96" s="112"/>
      <c r="L96" s="112"/>
      <c r="M96" s="92">
        <v>20</v>
      </c>
      <c r="N96" s="88">
        <v>27.6</v>
      </c>
      <c r="O96" s="88">
        <v>26.8</v>
      </c>
      <c r="P96" s="100">
        <f>IF(O96=0,0,(O96*(106/113))+(65.3-72))</f>
        <v>18.439823008849554</v>
      </c>
      <c r="Q96" s="92"/>
      <c r="R96" s="100">
        <f>+P96+Q96</f>
        <v>18.439823008849554</v>
      </c>
      <c r="S96" s="92"/>
      <c r="T96" s="92"/>
      <c r="U96" s="114"/>
      <c r="V96" s="114"/>
      <c r="W96" s="88"/>
      <c r="X96" s="88"/>
      <c r="Y96" s="88"/>
      <c r="Z96" s="93"/>
      <c r="AA96" s="93"/>
      <c r="AB96" s="93"/>
      <c r="AC96" s="93"/>
      <c r="AD96" s="93"/>
      <c r="AE96" s="93"/>
      <c r="AF96" s="93"/>
      <c r="AG96" s="93"/>
      <c r="AH96" s="93"/>
      <c r="AI96" s="93"/>
      <c r="AJ96" s="93"/>
      <c r="AK96" s="93"/>
      <c r="AL96" s="93"/>
      <c r="AM96" s="93"/>
      <c r="AN96" s="9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  <c r="CA96" s="53"/>
      <c r="CB96" s="53"/>
      <c r="CC96" s="53"/>
      <c r="CD96" s="53"/>
      <c r="CE96" s="53"/>
      <c r="CF96" s="53"/>
    </row>
    <row r="97" spans="1:84" ht="15.75" customHeight="1" x14ac:dyDescent="0.25">
      <c r="A97" s="94">
        <f>A96+1</f>
        <v>89</v>
      </c>
      <c r="B97" s="92">
        <v>2026</v>
      </c>
      <c r="C97" s="92"/>
      <c r="D97" s="92" t="s">
        <v>30</v>
      </c>
      <c r="E97" s="59" t="s">
        <v>113</v>
      </c>
      <c r="F97" s="90">
        <v>0</v>
      </c>
      <c r="G97" s="95"/>
      <c r="H97" s="114"/>
      <c r="I97" s="114"/>
      <c r="J97" s="112"/>
      <c r="K97" s="112"/>
      <c r="L97" s="112"/>
      <c r="M97" s="92">
        <v>0</v>
      </c>
      <c r="N97" s="88">
        <v>0</v>
      </c>
      <c r="O97" s="88">
        <v>0</v>
      </c>
      <c r="P97" s="100">
        <f>IF(O97=0,0,(O97*(120/113))+(68.2-72))</f>
        <v>0</v>
      </c>
      <c r="Q97" s="92"/>
      <c r="R97" s="100">
        <f>+P97+Q97</f>
        <v>0</v>
      </c>
      <c r="S97" s="92"/>
      <c r="T97" s="92"/>
      <c r="U97" s="114"/>
      <c r="V97" s="114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53"/>
      <c r="CD97" s="53"/>
      <c r="CE97" s="53"/>
      <c r="CF97" s="53"/>
    </row>
    <row r="98" spans="1:84" ht="15.75" customHeight="1" x14ac:dyDescent="0.25">
      <c r="A98" s="94">
        <f>A97+1</f>
        <v>90</v>
      </c>
      <c r="B98" s="92">
        <v>2026</v>
      </c>
      <c r="C98" s="92"/>
      <c r="D98" s="95" t="s">
        <v>30</v>
      </c>
      <c r="E98" s="53" t="s">
        <v>114</v>
      </c>
      <c r="F98" s="90">
        <v>0</v>
      </c>
      <c r="G98" s="92"/>
      <c r="H98" s="112"/>
      <c r="I98" s="112"/>
      <c r="J98" s="114"/>
      <c r="K98" s="114"/>
      <c r="L98" s="112"/>
      <c r="M98" s="92">
        <v>5</v>
      </c>
      <c r="N98" s="88">
        <v>18.2</v>
      </c>
      <c r="O98" s="88">
        <v>18.2</v>
      </c>
      <c r="P98" s="100">
        <f>IF(O98=0,0,(O98*(120/113))+(68.2-72))</f>
        <v>15.527433628318587</v>
      </c>
      <c r="Q98" s="92">
        <v>-4</v>
      </c>
      <c r="R98" s="100">
        <f>+P98+Q98</f>
        <v>11.527433628318587</v>
      </c>
      <c r="S98" s="95"/>
      <c r="T98" s="92"/>
      <c r="U98" s="114"/>
      <c r="V98" s="114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53"/>
      <c r="CD98" s="53"/>
      <c r="CE98" s="53"/>
      <c r="CF98" s="53"/>
    </row>
    <row r="99" spans="1:84" ht="15.75" customHeight="1" x14ac:dyDescent="0.25">
      <c r="A99" s="94">
        <f>A98+1</f>
        <v>91</v>
      </c>
      <c r="B99" s="92">
        <v>2026</v>
      </c>
      <c r="C99" s="92">
        <v>2027</v>
      </c>
      <c r="D99" s="92" t="s">
        <v>32</v>
      </c>
      <c r="E99" s="2" t="s">
        <v>115</v>
      </c>
      <c r="F99" s="90">
        <v>0</v>
      </c>
      <c r="G99" s="95"/>
      <c r="H99" s="114"/>
      <c r="I99" s="114"/>
      <c r="J99" s="112"/>
      <c r="K99" s="112"/>
      <c r="L99" s="112"/>
      <c r="M99" s="92">
        <v>5</v>
      </c>
      <c r="N99" s="88">
        <v>28.7</v>
      </c>
      <c r="O99" s="88">
        <v>28.7</v>
      </c>
      <c r="P99" s="100">
        <f>IF(O99=0,0,(O99*(106/113))+(65.3-72))</f>
        <v>20.222123893805307</v>
      </c>
      <c r="Q99" s="95">
        <v>-4</v>
      </c>
      <c r="R99" s="100">
        <f>+P99+Q99</f>
        <v>16.222123893805307</v>
      </c>
      <c r="S99" s="95"/>
      <c r="T99" s="92"/>
      <c r="U99" s="114"/>
      <c r="V99" s="114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53"/>
      <c r="CD99" s="53"/>
      <c r="CE99" s="53"/>
      <c r="CF99" s="53"/>
    </row>
    <row r="100" spans="1:84" ht="15.75" customHeight="1" x14ac:dyDescent="0.25">
      <c r="A100" s="94">
        <f>A99+1</f>
        <v>92</v>
      </c>
      <c r="B100" s="92">
        <v>2026</v>
      </c>
      <c r="C100" s="92"/>
      <c r="D100" s="92" t="s">
        <v>30</v>
      </c>
      <c r="E100" s="2" t="s">
        <v>116</v>
      </c>
      <c r="F100" s="90">
        <v>1</v>
      </c>
      <c r="G100" s="95"/>
      <c r="H100" s="114"/>
      <c r="I100" s="114"/>
      <c r="J100" s="112"/>
      <c r="K100" s="112"/>
      <c r="L100" s="112"/>
      <c r="M100" s="92">
        <v>17</v>
      </c>
      <c r="N100" s="88">
        <v>11.9</v>
      </c>
      <c r="O100" s="88">
        <v>11.9</v>
      </c>
      <c r="P100" s="100">
        <f>IF(O100=0,0,(O100*(120/113))+(68.2-72))</f>
        <v>8.8371681415929242</v>
      </c>
      <c r="Q100" s="92"/>
      <c r="R100" s="100">
        <f>+P100+Q100</f>
        <v>8.8371681415929242</v>
      </c>
      <c r="S100" s="95"/>
      <c r="T100" s="92"/>
      <c r="U100" s="114"/>
      <c r="V100" s="114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53"/>
      <c r="CD100" s="53"/>
      <c r="CE100" s="53"/>
      <c r="CF100" s="53"/>
    </row>
    <row r="101" spans="1:84" ht="15.75" customHeight="1" x14ac:dyDescent="0.25">
      <c r="A101" s="94">
        <f>A100+1</f>
        <v>93</v>
      </c>
      <c r="B101" s="92">
        <v>2026</v>
      </c>
      <c r="C101" s="92"/>
      <c r="D101" s="92" t="s">
        <v>32</v>
      </c>
      <c r="E101" s="2" t="s">
        <v>117</v>
      </c>
      <c r="F101" s="90">
        <v>0</v>
      </c>
      <c r="G101" s="95"/>
      <c r="H101" s="114"/>
      <c r="I101" s="114"/>
      <c r="J101" s="112"/>
      <c r="K101" s="112"/>
      <c r="L101" s="112"/>
      <c r="M101" s="92">
        <v>5</v>
      </c>
      <c r="N101" s="88">
        <v>33.1</v>
      </c>
      <c r="O101" s="88">
        <v>33.1</v>
      </c>
      <c r="P101" s="100">
        <f>IF(O101=0,0,(O101*(106/113))+(65.3-72))</f>
        <v>24.349557522123892</v>
      </c>
      <c r="Q101" s="92">
        <v>-4</v>
      </c>
      <c r="R101" s="100">
        <f>+P101+Q101</f>
        <v>20.349557522123892</v>
      </c>
      <c r="S101" s="95"/>
      <c r="T101" s="92"/>
      <c r="U101" s="114"/>
      <c r="V101" s="114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53"/>
      <c r="CD101" s="53"/>
      <c r="CE101" s="53"/>
      <c r="CF101" s="53"/>
    </row>
    <row r="102" spans="1:84" ht="15.75" customHeight="1" x14ac:dyDescent="0.25">
      <c r="A102" s="94">
        <f>A101+1</f>
        <v>94</v>
      </c>
      <c r="B102" s="92">
        <v>2026</v>
      </c>
      <c r="C102" s="92"/>
      <c r="D102" s="92" t="s">
        <v>30</v>
      </c>
      <c r="E102" s="2" t="s">
        <v>118</v>
      </c>
      <c r="F102" s="90">
        <v>0</v>
      </c>
      <c r="G102" s="95"/>
      <c r="H102" s="114"/>
      <c r="I102" s="114"/>
      <c r="J102" s="112"/>
      <c r="K102" s="112"/>
      <c r="L102" s="112"/>
      <c r="M102" s="92">
        <v>8</v>
      </c>
      <c r="N102" s="88">
        <v>11.6</v>
      </c>
      <c r="O102" s="88">
        <v>11.6</v>
      </c>
      <c r="P102" s="100">
        <f>IF(O102=0,0,(O102*(120/113))+(68.2-72))</f>
        <v>8.5185840707964644</v>
      </c>
      <c r="Q102" s="92"/>
      <c r="R102" s="100">
        <f>+P102+Q102</f>
        <v>8.5185840707964644</v>
      </c>
      <c r="S102" s="95"/>
      <c r="T102" s="92"/>
      <c r="U102" s="114"/>
      <c r="V102" s="114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53"/>
      <c r="CD102" s="53"/>
      <c r="CE102" s="53"/>
      <c r="CF102" s="53"/>
    </row>
    <row r="103" spans="1:84" ht="15.75" customHeight="1" x14ac:dyDescent="0.25">
      <c r="A103" s="94">
        <f>A102+1</f>
        <v>95</v>
      </c>
      <c r="B103" s="92">
        <v>2026</v>
      </c>
      <c r="C103" s="92"/>
      <c r="D103" s="92" t="s">
        <v>30</v>
      </c>
      <c r="E103" s="59" t="s">
        <v>119</v>
      </c>
      <c r="F103" s="90">
        <v>0</v>
      </c>
      <c r="G103" s="95"/>
      <c r="H103" s="114"/>
      <c r="I103" s="114"/>
      <c r="J103" s="112"/>
      <c r="K103" s="112"/>
      <c r="L103" s="112"/>
      <c r="M103" s="92">
        <v>3</v>
      </c>
      <c r="N103" s="88">
        <v>0</v>
      </c>
      <c r="O103" s="88">
        <v>0</v>
      </c>
      <c r="P103" s="100">
        <f>IF(O103=0,0,(O103*(120/113))+(68.2-72))</f>
        <v>0</v>
      </c>
      <c r="Q103" s="92"/>
      <c r="R103" s="100">
        <f>+P103+Q103</f>
        <v>0</v>
      </c>
      <c r="S103" s="95"/>
      <c r="T103" s="92"/>
      <c r="U103" s="114"/>
      <c r="V103" s="114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53"/>
      <c r="CD103" s="53"/>
      <c r="CE103" s="53"/>
      <c r="CF103" s="53"/>
    </row>
    <row r="104" spans="1:84" ht="15.75" customHeight="1" x14ac:dyDescent="0.25">
      <c r="A104" s="94">
        <f>A103+1</f>
        <v>96</v>
      </c>
      <c r="B104" s="43">
        <v>2026</v>
      </c>
      <c r="C104" s="43"/>
      <c r="D104" s="92" t="s">
        <v>30</v>
      </c>
      <c r="E104" s="2" t="s">
        <v>120</v>
      </c>
      <c r="F104" s="90">
        <v>0</v>
      </c>
      <c r="G104" s="92"/>
      <c r="H104" s="112"/>
      <c r="I104" s="112"/>
      <c r="J104" s="112"/>
      <c r="K104" s="112"/>
      <c r="L104" s="112"/>
      <c r="M104" s="92">
        <v>7</v>
      </c>
      <c r="N104" s="88">
        <v>17.100000000000001</v>
      </c>
      <c r="O104" s="88">
        <v>17.100000000000001</v>
      </c>
      <c r="P104" s="100">
        <f>IF(O104=0,0,(O104*(120/113))+(68.2-72))</f>
        <v>14.359292035398237</v>
      </c>
      <c r="Q104" s="92"/>
      <c r="R104" s="100">
        <f>+P104+Q104</f>
        <v>14.359292035398237</v>
      </c>
      <c r="S104" s="95"/>
      <c r="T104" s="92"/>
      <c r="U104" s="114"/>
      <c r="V104" s="114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53"/>
      <c r="CD104" s="53"/>
      <c r="CE104" s="53"/>
      <c r="CF104" s="53"/>
    </row>
    <row r="105" spans="1:84" ht="15.75" customHeight="1" x14ac:dyDescent="0.25">
      <c r="A105" s="94">
        <f>A104+1</f>
        <v>97</v>
      </c>
      <c r="B105" s="92">
        <v>2026</v>
      </c>
      <c r="C105" s="92"/>
      <c r="D105" s="92" t="s">
        <v>32</v>
      </c>
      <c r="E105" s="2" t="s">
        <v>121</v>
      </c>
      <c r="F105" s="90">
        <v>0</v>
      </c>
      <c r="G105" s="92"/>
      <c r="H105" s="112"/>
      <c r="I105" s="112"/>
      <c r="J105" s="112"/>
      <c r="K105" s="112"/>
      <c r="L105" s="112"/>
      <c r="M105" s="92">
        <v>6</v>
      </c>
      <c r="N105" s="88">
        <v>27.7</v>
      </c>
      <c r="O105" s="88">
        <v>27.7</v>
      </c>
      <c r="P105" s="100">
        <f>IF(O105=0,0,(O105*(106/113))+(65.3-72))</f>
        <v>19.284070796460174</v>
      </c>
      <c r="Q105" s="92"/>
      <c r="R105" s="100">
        <f>+P105+Q105</f>
        <v>19.284070796460174</v>
      </c>
      <c r="S105" s="92"/>
      <c r="T105" s="92"/>
      <c r="U105" s="114"/>
      <c r="V105" s="114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53"/>
      <c r="CD105" s="53"/>
      <c r="CE105" s="53"/>
      <c r="CF105" s="53"/>
    </row>
    <row r="106" spans="1:84" ht="15.75" customHeight="1" x14ac:dyDescent="0.25">
      <c r="A106" s="94">
        <f>A105+1</f>
        <v>98</v>
      </c>
      <c r="B106" s="92">
        <v>2026</v>
      </c>
      <c r="C106" s="92"/>
      <c r="D106" s="92" t="s">
        <v>32</v>
      </c>
      <c r="E106" s="2" t="s">
        <v>122</v>
      </c>
      <c r="F106" s="90">
        <v>0</v>
      </c>
      <c r="G106" s="92"/>
      <c r="H106" s="112"/>
      <c r="I106" s="112"/>
      <c r="J106" s="112"/>
      <c r="K106" s="112"/>
      <c r="L106" s="112"/>
      <c r="M106" s="92">
        <v>5</v>
      </c>
      <c r="N106" s="88">
        <v>19.7</v>
      </c>
      <c r="O106" s="88">
        <v>19.7</v>
      </c>
      <c r="P106" s="100">
        <f>IF(O106=0,0,(O106*(106/113))+(65.3-72))</f>
        <v>11.779646017699111</v>
      </c>
      <c r="Q106" s="92">
        <v>-4</v>
      </c>
      <c r="R106" s="100">
        <f>+P106+Q106</f>
        <v>7.7796460176991111</v>
      </c>
      <c r="S106" s="92"/>
      <c r="T106" s="92"/>
      <c r="U106" s="114"/>
      <c r="V106" s="114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53"/>
      <c r="CD106" s="53"/>
      <c r="CE106" s="53"/>
      <c r="CF106" s="53"/>
    </row>
    <row r="107" spans="1:84" ht="15.75" customHeight="1" x14ac:dyDescent="0.25">
      <c r="A107" s="94">
        <f>A106+1</f>
        <v>99</v>
      </c>
      <c r="B107" s="92">
        <v>2026</v>
      </c>
      <c r="C107" s="92">
        <v>2027</v>
      </c>
      <c r="D107" s="92" t="s">
        <v>32</v>
      </c>
      <c r="E107" s="2" t="s">
        <v>123</v>
      </c>
      <c r="F107" s="90">
        <v>17</v>
      </c>
      <c r="G107" s="92"/>
      <c r="H107" s="112"/>
      <c r="I107" s="112"/>
      <c r="J107" s="112"/>
      <c r="K107" s="112"/>
      <c r="L107" s="112"/>
      <c r="M107" s="92">
        <v>20</v>
      </c>
      <c r="N107" s="88">
        <v>24.6</v>
      </c>
      <c r="O107" s="88">
        <v>24.9</v>
      </c>
      <c r="P107" s="100">
        <f>IF(O107=0,0,(O107*(106/113))+(65.3-72))</f>
        <v>16.657522123893802</v>
      </c>
      <c r="Q107" s="92"/>
      <c r="R107" s="100">
        <f>+P107+Q107</f>
        <v>16.657522123893802</v>
      </c>
      <c r="S107" s="92"/>
      <c r="T107" s="92"/>
      <c r="U107" s="114"/>
      <c r="V107" s="114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53"/>
      <c r="CD107" s="53"/>
      <c r="CE107" s="53"/>
      <c r="CF107" s="53"/>
    </row>
    <row r="108" spans="1:84" ht="15.75" customHeight="1" x14ac:dyDescent="0.25">
      <c r="A108" s="94">
        <f>A107+1</f>
        <v>100</v>
      </c>
      <c r="B108" s="92">
        <v>2026</v>
      </c>
      <c r="C108" s="92"/>
      <c r="D108" s="92" t="s">
        <v>30</v>
      </c>
      <c r="E108" s="2" t="s">
        <v>577</v>
      </c>
      <c r="F108" s="90">
        <v>0</v>
      </c>
      <c r="G108" s="92"/>
      <c r="H108" s="112"/>
      <c r="I108" s="112"/>
      <c r="J108" s="112"/>
      <c r="K108" s="112"/>
      <c r="L108" s="112"/>
      <c r="M108" s="92">
        <v>6</v>
      </c>
      <c r="N108" s="88">
        <v>20.399999999999999</v>
      </c>
      <c r="O108" s="88">
        <v>20.399999999999999</v>
      </c>
      <c r="P108" s="100">
        <f>IF(O108=0,0,(O108*(120/113))+(68.2-72))</f>
        <v>17.863716814159297</v>
      </c>
      <c r="Q108" s="92"/>
      <c r="R108" s="100">
        <f>+P108+Q108</f>
        <v>17.863716814159297</v>
      </c>
      <c r="S108" s="92"/>
      <c r="T108" s="92"/>
      <c r="U108" s="119"/>
      <c r="V108" s="114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53"/>
      <c r="CD108" s="53"/>
      <c r="CE108" s="53"/>
      <c r="CF108" s="53"/>
    </row>
    <row r="109" spans="1:84" ht="15.75" customHeight="1" x14ac:dyDescent="0.25">
      <c r="A109" s="94">
        <f>A108+1</f>
        <v>101</v>
      </c>
      <c r="B109" s="92">
        <v>2026</v>
      </c>
      <c r="C109" s="92"/>
      <c r="D109" s="92" t="s">
        <v>32</v>
      </c>
      <c r="E109" s="2" t="s">
        <v>124</v>
      </c>
      <c r="F109" s="90">
        <v>0</v>
      </c>
      <c r="G109" s="92"/>
      <c r="H109" s="112"/>
      <c r="I109" s="112"/>
      <c r="J109" s="112"/>
      <c r="K109" s="112"/>
      <c r="L109" s="112"/>
      <c r="M109" s="92">
        <v>9</v>
      </c>
      <c r="N109" s="88">
        <v>22.5</v>
      </c>
      <c r="O109" s="88">
        <v>22.5</v>
      </c>
      <c r="P109" s="100">
        <f>IF(O109=0,0,(O109*(106/113))+(65.3-72))</f>
        <v>14.406194690265483</v>
      </c>
      <c r="Q109" s="92"/>
      <c r="R109" s="100">
        <f>+P109+Q109</f>
        <v>14.406194690265483</v>
      </c>
      <c r="S109" s="92"/>
      <c r="T109" s="92"/>
      <c r="U109" s="114"/>
      <c r="V109" s="114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53"/>
      <c r="CD109" s="53"/>
      <c r="CE109" s="53"/>
      <c r="CF109" s="53"/>
    </row>
    <row r="110" spans="1:84" ht="15.75" customHeight="1" x14ac:dyDescent="0.25">
      <c r="A110" s="94">
        <f>A109+1</f>
        <v>102</v>
      </c>
      <c r="B110" s="92">
        <v>2026</v>
      </c>
      <c r="C110" s="92">
        <v>2027</v>
      </c>
      <c r="D110" s="92" t="s">
        <v>32</v>
      </c>
      <c r="E110" s="2" t="s">
        <v>125</v>
      </c>
      <c r="F110" s="90">
        <v>14</v>
      </c>
      <c r="G110" s="92"/>
      <c r="H110" s="112"/>
      <c r="I110" s="112"/>
      <c r="J110" s="112"/>
      <c r="K110" s="112"/>
      <c r="L110" s="112"/>
      <c r="M110" s="92">
        <v>20</v>
      </c>
      <c r="N110" s="88">
        <v>30.2</v>
      </c>
      <c r="O110" s="88">
        <v>30.1</v>
      </c>
      <c r="P110" s="100">
        <f>IF(O110=0,0,(O110*(106/113))+(65.3-72))</f>
        <v>21.535398230088493</v>
      </c>
      <c r="Q110" s="92"/>
      <c r="R110" s="100">
        <f>+P110+Q110</f>
        <v>21.535398230088493</v>
      </c>
      <c r="S110" s="92"/>
      <c r="T110" s="92"/>
      <c r="U110" s="114"/>
      <c r="V110" s="114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53"/>
      <c r="CD110" s="53"/>
      <c r="CE110" s="53"/>
      <c r="CF110" s="53"/>
    </row>
    <row r="111" spans="1:84" ht="15.75" customHeight="1" x14ac:dyDescent="0.25">
      <c r="A111" s="94">
        <f>A110+1</f>
        <v>103</v>
      </c>
      <c r="B111" s="92">
        <v>2026</v>
      </c>
      <c r="C111" s="92"/>
      <c r="D111" s="92" t="s">
        <v>30</v>
      </c>
      <c r="E111" s="2" t="s">
        <v>126</v>
      </c>
      <c r="F111" s="90">
        <v>17</v>
      </c>
      <c r="G111" s="92"/>
      <c r="H111" s="112"/>
      <c r="I111" s="112"/>
      <c r="J111" s="112"/>
      <c r="K111" s="112"/>
      <c r="L111" s="112"/>
      <c r="M111" s="92">
        <v>20</v>
      </c>
      <c r="N111" s="88">
        <v>9.1</v>
      </c>
      <c r="O111" s="88">
        <v>9</v>
      </c>
      <c r="P111" s="100">
        <f>IF(O111=0,0,(O111*(120/113))+(68.2-72))</f>
        <v>5.7575221238938088</v>
      </c>
      <c r="Q111" s="92"/>
      <c r="R111" s="100">
        <f>+P111+Q111</f>
        <v>5.7575221238938088</v>
      </c>
      <c r="S111" s="92"/>
      <c r="T111" s="92"/>
      <c r="U111" s="114"/>
      <c r="V111" s="114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53"/>
      <c r="CD111" s="53"/>
      <c r="CE111" s="53"/>
      <c r="CF111" s="53"/>
    </row>
    <row r="112" spans="1:84" ht="15.75" customHeight="1" x14ac:dyDescent="0.25">
      <c r="A112" s="94">
        <f>A111+1</f>
        <v>104</v>
      </c>
      <c r="B112" s="92">
        <v>2026</v>
      </c>
      <c r="C112" s="92"/>
      <c r="D112" s="92" t="s">
        <v>30</v>
      </c>
      <c r="E112" s="59" t="s">
        <v>127</v>
      </c>
      <c r="F112" s="90">
        <v>0</v>
      </c>
      <c r="G112" s="92"/>
      <c r="H112" s="112"/>
      <c r="I112" s="112"/>
      <c r="J112" s="112"/>
      <c r="K112" s="112"/>
      <c r="L112" s="112"/>
      <c r="M112" s="92">
        <v>1</v>
      </c>
      <c r="N112" s="88">
        <v>0</v>
      </c>
      <c r="O112" s="88">
        <v>0</v>
      </c>
      <c r="P112" s="100">
        <f>IF(O112=0,0,(O112*(120/113))+(68.2-72))</f>
        <v>0</v>
      </c>
      <c r="Q112" s="92"/>
      <c r="R112" s="100">
        <f>+P112+Q112</f>
        <v>0</v>
      </c>
      <c r="S112" s="92"/>
      <c r="T112" s="92"/>
      <c r="U112" s="114"/>
      <c r="V112" s="114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53"/>
      <c r="CD112" s="53"/>
      <c r="CE112" s="53"/>
      <c r="CF112" s="53"/>
    </row>
    <row r="113" spans="1:84" ht="16.5" customHeight="1" x14ac:dyDescent="0.25">
      <c r="A113" s="94">
        <f>A112+1</f>
        <v>105</v>
      </c>
      <c r="B113" s="92">
        <v>2026</v>
      </c>
      <c r="C113" s="92"/>
      <c r="D113" s="92" t="s">
        <v>30</v>
      </c>
      <c r="E113" s="59" t="s">
        <v>128</v>
      </c>
      <c r="F113" s="90">
        <v>0</v>
      </c>
      <c r="G113" s="92"/>
      <c r="H113" s="112"/>
      <c r="I113" s="112"/>
      <c r="J113" s="112"/>
      <c r="K113" s="112"/>
      <c r="L113" s="112"/>
      <c r="M113" s="92">
        <v>1</v>
      </c>
      <c r="N113" s="88">
        <v>0</v>
      </c>
      <c r="O113" s="88">
        <v>0</v>
      </c>
      <c r="P113" s="100">
        <f>IF(O113=0,0,(O113*(120/113))+(68.2-72))</f>
        <v>0</v>
      </c>
      <c r="Q113" s="92"/>
      <c r="R113" s="100">
        <f>+P113+Q113</f>
        <v>0</v>
      </c>
      <c r="S113" s="92"/>
      <c r="T113" s="92"/>
      <c r="U113" s="114"/>
      <c r="V113" s="114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53"/>
      <c r="CD113" s="53"/>
      <c r="CE113" s="53"/>
      <c r="CF113" s="53"/>
    </row>
    <row r="114" spans="1:84" ht="15.75" customHeight="1" x14ac:dyDescent="0.25">
      <c r="A114" s="94">
        <f>A113+1</f>
        <v>106</v>
      </c>
      <c r="B114" s="92">
        <v>2026</v>
      </c>
      <c r="C114" s="92">
        <v>2027</v>
      </c>
      <c r="D114" s="92" t="s">
        <v>30</v>
      </c>
      <c r="E114" s="2" t="s">
        <v>129</v>
      </c>
      <c r="F114" s="90">
        <v>9</v>
      </c>
      <c r="G114" s="92"/>
      <c r="H114" s="112"/>
      <c r="I114" s="112"/>
      <c r="J114" s="112"/>
      <c r="K114" s="112"/>
      <c r="L114" s="112"/>
      <c r="M114" s="92">
        <v>20</v>
      </c>
      <c r="N114" s="88">
        <v>7.5</v>
      </c>
      <c r="O114" s="88">
        <v>7.5</v>
      </c>
      <c r="P114" s="100">
        <f>IF(O114=0,0,(O114*(120/113))+(68.2-72))</f>
        <v>4.1646017699115081</v>
      </c>
      <c r="Q114" s="92"/>
      <c r="R114" s="100">
        <f>+P114+Q114</f>
        <v>4.1646017699115081</v>
      </c>
      <c r="S114" s="92"/>
      <c r="T114" s="92"/>
      <c r="U114" s="114"/>
      <c r="V114" s="114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53"/>
      <c r="CD114" s="53"/>
      <c r="CE114" s="53"/>
      <c r="CF114" s="53"/>
    </row>
    <row r="115" spans="1:84" ht="15.75" customHeight="1" x14ac:dyDescent="0.25">
      <c r="A115" s="94">
        <f>A114+1</f>
        <v>107</v>
      </c>
      <c r="B115" s="92">
        <v>2026</v>
      </c>
      <c r="C115" s="92"/>
      <c r="D115" s="92" t="s">
        <v>30</v>
      </c>
      <c r="E115" s="2" t="s">
        <v>130</v>
      </c>
      <c r="F115" s="90">
        <v>0</v>
      </c>
      <c r="G115" s="92"/>
      <c r="H115" s="112"/>
      <c r="I115" s="112"/>
      <c r="J115" s="112"/>
      <c r="K115" s="112"/>
      <c r="L115" s="112"/>
      <c r="M115" s="92">
        <v>5</v>
      </c>
      <c r="N115" s="88">
        <v>18.399999999999999</v>
      </c>
      <c r="O115" s="88">
        <v>18.399999999999999</v>
      </c>
      <c r="P115" s="100">
        <f>IF(O115=0,0,(O115*(120/113))+(68.2-72))</f>
        <v>15.739823008849562</v>
      </c>
      <c r="Q115" s="92">
        <v>-4</v>
      </c>
      <c r="R115" s="100">
        <f>+P115+Q115</f>
        <v>11.739823008849562</v>
      </c>
      <c r="S115" s="92"/>
      <c r="T115" s="92"/>
      <c r="U115" s="114"/>
      <c r="V115" s="114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53"/>
      <c r="CD115" s="53"/>
      <c r="CE115" s="53"/>
      <c r="CF115" s="53"/>
    </row>
    <row r="116" spans="1:84" ht="15.75" customHeight="1" x14ac:dyDescent="0.25">
      <c r="A116" s="94">
        <f>A115+1</f>
        <v>108</v>
      </c>
      <c r="B116" s="92">
        <v>2026</v>
      </c>
      <c r="C116" s="92"/>
      <c r="D116" s="92" t="s">
        <v>30</v>
      </c>
      <c r="E116" s="2" t="s">
        <v>131</v>
      </c>
      <c r="F116" s="90">
        <v>14</v>
      </c>
      <c r="G116" s="92"/>
      <c r="H116" s="112"/>
      <c r="I116" s="112"/>
      <c r="J116" s="112"/>
      <c r="K116" s="112"/>
      <c r="L116" s="112"/>
      <c r="M116" s="92">
        <v>20</v>
      </c>
      <c r="N116" s="88">
        <v>12.5</v>
      </c>
      <c r="O116" s="88">
        <v>12.5</v>
      </c>
      <c r="P116" s="100">
        <f>IF(O116=0,0,(O116*(120/113))+(68.2-72))</f>
        <v>9.4743362831858455</v>
      </c>
      <c r="Q116" s="92"/>
      <c r="R116" s="100">
        <f>+P116+Q116</f>
        <v>9.4743362831858455</v>
      </c>
      <c r="S116" s="92"/>
      <c r="T116" s="92"/>
      <c r="U116" s="114"/>
      <c r="V116" s="114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53"/>
      <c r="CD116" s="53"/>
      <c r="CE116" s="53"/>
      <c r="CF116" s="53"/>
    </row>
    <row r="117" spans="1:84" ht="15.75" customHeight="1" x14ac:dyDescent="0.25">
      <c r="A117" s="94">
        <f>A116+1</f>
        <v>109</v>
      </c>
      <c r="B117" s="92">
        <v>2026</v>
      </c>
      <c r="C117" s="92"/>
      <c r="D117" s="92" t="s">
        <v>30</v>
      </c>
      <c r="E117" s="2" t="s">
        <v>132</v>
      </c>
      <c r="F117" s="90">
        <v>2</v>
      </c>
      <c r="G117" s="92"/>
      <c r="H117" s="112"/>
      <c r="I117" s="112"/>
      <c r="J117" s="112"/>
      <c r="K117" s="112"/>
      <c r="L117" s="112"/>
      <c r="M117" s="92">
        <v>20</v>
      </c>
      <c r="N117" s="88">
        <v>5.6</v>
      </c>
      <c r="O117" s="88">
        <v>5.6</v>
      </c>
      <c r="P117" s="100">
        <f>IF(O117=0,0,(O117*(120/113))+(68.2-72))</f>
        <v>2.1469026548672598</v>
      </c>
      <c r="Q117" s="92"/>
      <c r="R117" s="100">
        <f>+P117+Q117</f>
        <v>2.1469026548672598</v>
      </c>
      <c r="S117" s="95"/>
      <c r="T117" s="92"/>
      <c r="U117" s="114"/>
      <c r="V117" s="114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53"/>
      <c r="CD117" s="53"/>
      <c r="CE117" s="53"/>
      <c r="CF117" s="53"/>
    </row>
    <row r="118" spans="1:84" ht="15.75" customHeight="1" x14ac:dyDescent="0.25">
      <c r="A118" s="94">
        <f>A117+1</f>
        <v>110</v>
      </c>
      <c r="B118" s="92">
        <v>2026</v>
      </c>
      <c r="C118" s="92"/>
      <c r="D118" s="92" t="s">
        <v>30</v>
      </c>
      <c r="E118" s="2" t="s">
        <v>133</v>
      </c>
      <c r="F118" s="90">
        <v>13</v>
      </c>
      <c r="G118" s="92"/>
      <c r="H118" s="112"/>
      <c r="I118" s="112"/>
      <c r="J118" s="112"/>
      <c r="K118" s="112"/>
      <c r="L118" s="112"/>
      <c r="M118" s="92">
        <v>17</v>
      </c>
      <c r="N118" s="88">
        <v>18.399999999999999</v>
      </c>
      <c r="O118" s="88">
        <v>18.399999999999999</v>
      </c>
      <c r="P118" s="100">
        <f>IF(O118=0,0,(O118*(120/113))+(68.2-72))</f>
        <v>15.739823008849562</v>
      </c>
      <c r="Q118" s="92"/>
      <c r="R118" s="100">
        <f>+P118+Q118</f>
        <v>15.739823008849562</v>
      </c>
      <c r="S118" s="92"/>
      <c r="T118" s="92"/>
      <c r="U118" s="114"/>
      <c r="V118" s="114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53"/>
      <c r="CD118" s="53"/>
      <c r="CE118" s="53"/>
      <c r="CF118" s="53"/>
    </row>
    <row r="119" spans="1:84" ht="15.75" customHeight="1" x14ac:dyDescent="0.25">
      <c r="A119" s="94">
        <f>A118+1</f>
        <v>111</v>
      </c>
      <c r="B119" s="92">
        <v>2026</v>
      </c>
      <c r="C119" s="92">
        <v>2027</v>
      </c>
      <c r="D119" s="92" t="s">
        <v>32</v>
      </c>
      <c r="E119" s="2" t="s">
        <v>134</v>
      </c>
      <c r="F119" s="90">
        <v>0</v>
      </c>
      <c r="G119" s="92"/>
      <c r="H119" s="112"/>
      <c r="I119" s="112"/>
      <c r="J119" s="112"/>
      <c r="K119" s="112"/>
      <c r="L119" s="112"/>
      <c r="M119" s="92">
        <v>5</v>
      </c>
      <c r="N119" s="88">
        <v>35.6</v>
      </c>
      <c r="O119" s="88">
        <v>35.6</v>
      </c>
      <c r="P119" s="100">
        <f>IF(O119=0,0,(O119*(106/113))+(65.3-72))</f>
        <v>26.694690265486727</v>
      </c>
      <c r="Q119" s="92">
        <v>-4</v>
      </c>
      <c r="R119" s="100">
        <f>+P119+Q119</f>
        <v>22.694690265486727</v>
      </c>
      <c r="S119" s="95"/>
      <c r="T119" s="92"/>
      <c r="U119" s="114"/>
      <c r="V119" s="114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53"/>
      <c r="CD119" s="53"/>
      <c r="CE119" s="53"/>
      <c r="CF119" s="53"/>
    </row>
    <row r="120" spans="1:84" ht="16.5" customHeight="1" x14ac:dyDescent="0.25">
      <c r="A120" s="94">
        <f>A119+1</f>
        <v>112</v>
      </c>
      <c r="B120" s="92">
        <v>2026</v>
      </c>
      <c r="C120" s="92">
        <v>2027</v>
      </c>
      <c r="D120" s="92" t="s">
        <v>30</v>
      </c>
      <c r="E120" s="2" t="s">
        <v>135</v>
      </c>
      <c r="F120" s="90">
        <v>26</v>
      </c>
      <c r="G120" s="95"/>
      <c r="H120" s="112"/>
      <c r="I120" s="112"/>
      <c r="J120" s="112"/>
      <c r="K120" s="112"/>
      <c r="L120" s="112"/>
      <c r="M120" s="92">
        <v>20</v>
      </c>
      <c r="N120" s="88">
        <v>7.6</v>
      </c>
      <c r="O120" s="88">
        <v>7.6</v>
      </c>
      <c r="P120" s="100">
        <f>IF(O120=0,0,(O120*(120/113))+(68.2-72))</f>
        <v>4.2707964601769941</v>
      </c>
      <c r="Q120" s="95"/>
      <c r="R120" s="100">
        <f>+P120+Q120</f>
        <v>4.2707964601769941</v>
      </c>
      <c r="S120" s="92"/>
      <c r="T120" s="92"/>
      <c r="U120" s="114"/>
      <c r="V120" s="114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53"/>
      <c r="CD120" s="53"/>
      <c r="CE120" s="53"/>
      <c r="CF120" s="53"/>
    </row>
    <row r="121" spans="1:84" ht="15.75" customHeight="1" x14ac:dyDescent="0.25">
      <c r="A121" s="94">
        <f>A120+1</f>
        <v>113</v>
      </c>
      <c r="B121" s="92">
        <v>2026</v>
      </c>
      <c r="C121" s="92"/>
      <c r="D121" s="92" t="s">
        <v>30</v>
      </c>
      <c r="E121" s="2" t="s">
        <v>136</v>
      </c>
      <c r="F121" s="90">
        <v>13</v>
      </c>
      <c r="G121" s="92"/>
      <c r="H121" s="112"/>
      <c r="I121" s="112"/>
      <c r="J121" s="112"/>
      <c r="K121" s="112"/>
      <c r="L121" s="112"/>
      <c r="M121" s="92">
        <v>20</v>
      </c>
      <c r="N121" s="88">
        <v>16.899999999999999</v>
      </c>
      <c r="O121" s="88">
        <v>16.899999999999999</v>
      </c>
      <c r="P121" s="100">
        <f>IF(O121=0,0,(O121*(120/113))+(68.2-72))</f>
        <v>14.146902654867258</v>
      </c>
      <c r="Q121" s="92"/>
      <c r="R121" s="100">
        <f>+P121+Q121</f>
        <v>14.146902654867258</v>
      </c>
      <c r="S121" s="92"/>
      <c r="T121" s="92"/>
      <c r="U121" s="114"/>
      <c r="V121" s="114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53"/>
      <c r="CD121" s="53"/>
      <c r="CE121" s="53"/>
      <c r="CF121" s="53"/>
    </row>
    <row r="122" spans="1:84" ht="15.75" customHeight="1" x14ac:dyDescent="0.25">
      <c r="A122" s="94">
        <f>A121+1</f>
        <v>114</v>
      </c>
      <c r="B122" s="92">
        <v>2026</v>
      </c>
      <c r="C122" s="92"/>
      <c r="D122" s="92" t="s">
        <v>30</v>
      </c>
      <c r="E122" s="59" t="s">
        <v>137</v>
      </c>
      <c r="F122" s="90">
        <v>0</v>
      </c>
      <c r="G122" s="92"/>
      <c r="H122" s="112"/>
      <c r="I122" s="112"/>
      <c r="J122" s="112"/>
      <c r="K122" s="112"/>
      <c r="L122" s="112"/>
      <c r="M122" s="92">
        <v>1</v>
      </c>
      <c r="N122" s="88">
        <v>0</v>
      </c>
      <c r="O122" s="88">
        <v>0</v>
      </c>
      <c r="P122" s="100">
        <f>IF(O122=0,0,(O122*(120/113))+(68.2-72))</f>
        <v>0</v>
      </c>
      <c r="Q122" s="92"/>
      <c r="R122" s="100">
        <f>+P122+Q122</f>
        <v>0</v>
      </c>
      <c r="S122" s="92"/>
      <c r="T122" s="92"/>
      <c r="U122" s="114"/>
      <c r="V122" s="114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53"/>
      <c r="CD122" s="53"/>
      <c r="CE122" s="53"/>
      <c r="CF122" s="53"/>
    </row>
    <row r="123" spans="1:84" ht="15.75" customHeight="1" x14ac:dyDescent="0.25">
      <c r="A123" s="94">
        <f>A122+1</f>
        <v>115</v>
      </c>
      <c r="B123" s="92">
        <v>2026</v>
      </c>
      <c r="C123" s="92">
        <v>2027</v>
      </c>
      <c r="D123" s="92" t="s">
        <v>32</v>
      </c>
      <c r="E123" s="2" t="s">
        <v>138</v>
      </c>
      <c r="F123" s="90">
        <v>0</v>
      </c>
      <c r="G123" s="92"/>
      <c r="H123" s="112"/>
      <c r="I123" s="112"/>
      <c r="J123" s="112"/>
      <c r="K123" s="112"/>
      <c r="L123" s="112"/>
      <c r="M123" s="92">
        <v>5</v>
      </c>
      <c r="N123" s="88">
        <v>19</v>
      </c>
      <c r="O123" s="88">
        <v>19</v>
      </c>
      <c r="P123" s="100">
        <f>IF(O123=0,0,(O123*(106/113))+(65.3-72))</f>
        <v>11.123008849557518</v>
      </c>
      <c r="Q123" s="92">
        <v>-4</v>
      </c>
      <c r="R123" s="100">
        <f>+P123+Q123</f>
        <v>7.1230088495575181</v>
      </c>
      <c r="S123" s="92"/>
      <c r="T123" s="92"/>
      <c r="U123" s="114"/>
      <c r="V123" s="114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53"/>
      <c r="CD123" s="53"/>
      <c r="CE123" s="53"/>
      <c r="CF123" s="53"/>
    </row>
    <row r="124" spans="1:84" ht="15.75" customHeight="1" x14ac:dyDescent="0.25">
      <c r="A124" s="94">
        <f>A123+1</f>
        <v>116</v>
      </c>
      <c r="B124" s="92">
        <v>2026</v>
      </c>
      <c r="C124" s="92"/>
      <c r="D124" s="92" t="s">
        <v>30</v>
      </c>
      <c r="E124" s="21" t="s">
        <v>139</v>
      </c>
      <c r="F124" s="90">
        <v>0</v>
      </c>
      <c r="G124" s="92"/>
      <c r="H124" s="112"/>
      <c r="I124" s="112"/>
      <c r="J124" s="112"/>
      <c r="K124" s="112"/>
      <c r="L124" s="112"/>
      <c r="M124" s="92">
        <v>5</v>
      </c>
      <c r="N124" s="88">
        <v>16.399999999999999</v>
      </c>
      <c r="O124" s="88">
        <v>16.399999999999999</v>
      </c>
      <c r="P124" s="100">
        <f>IF(O124=0,0,(O124*(120/113))+(68.2-72))</f>
        <v>13.615929203539824</v>
      </c>
      <c r="Q124" s="92">
        <v>-4</v>
      </c>
      <c r="R124" s="100">
        <f>+P124+Q124</f>
        <v>9.6159292035398245</v>
      </c>
      <c r="S124" s="92"/>
      <c r="T124" s="92"/>
      <c r="U124" s="114"/>
      <c r="V124" s="114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53"/>
      <c r="CD124" s="53"/>
      <c r="CE124" s="53"/>
      <c r="CF124" s="53"/>
    </row>
    <row r="125" spans="1:84" ht="15.75" customHeight="1" x14ac:dyDescent="0.25">
      <c r="A125" s="94">
        <f>A124+1</f>
        <v>117</v>
      </c>
      <c r="B125" s="92">
        <v>2026</v>
      </c>
      <c r="C125" s="92"/>
      <c r="D125" s="92" t="s">
        <v>30</v>
      </c>
      <c r="E125" s="2" t="s">
        <v>140</v>
      </c>
      <c r="F125" s="90">
        <v>0</v>
      </c>
      <c r="G125" s="92"/>
      <c r="H125" s="112"/>
      <c r="I125" s="112"/>
      <c r="J125" s="112"/>
      <c r="K125" s="112"/>
      <c r="L125" s="112"/>
      <c r="M125" s="92">
        <v>5</v>
      </c>
      <c r="N125" s="88">
        <v>16.399999999999999</v>
      </c>
      <c r="O125" s="88">
        <v>16.399999999999999</v>
      </c>
      <c r="P125" s="100">
        <f>IF(O125=0,0,(O125*(120/113))+(68.2-72))</f>
        <v>13.615929203539824</v>
      </c>
      <c r="Q125" s="92">
        <v>-4</v>
      </c>
      <c r="R125" s="100">
        <f>+P125+Q125</f>
        <v>9.6159292035398245</v>
      </c>
      <c r="S125" s="92"/>
      <c r="T125" s="92"/>
      <c r="U125" s="114"/>
      <c r="V125" s="114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53"/>
      <c r="CD125" s="53"/>
      <c r="CE125" s="53"/>
      <c r="CF125" s="53"/>
    </row>
    <row r="126" spans="1:84" ht="15.75" customHeight="1" x14ac:dyDescent="0.25">
      <c r="A126" s="94">
        <f>A125+1</f>
        <v>118</v>
      </c>
      <c r="B126" s="92">
        <v>2026</v>
      </c>
      <c r="C126" s="92"/>
      <c r="D126" s="92" t="s">
        <v>30</v>
      </c>
      <c r="E126" s="2" t="s">
        <v>141</v>
      </c>
      <c r="F126" s="90">
        <v>0</v>
      </c>
      <c r="G126" s="92"/>
      <c r="H126" s="112"/>
      <c r="I126" s="112"/>
      <c r="J126" s="112"/>
      <c r="K126" s="112"/>
      <c r="L126" s="112"/>
      <c r="M126" s="92">
        <v>5</v>
      </c>
      <c r="N126" s="88">
        <v>5.8</v>
      </c>
      <c r="O126" s="88">
        <v>5.8</v>
      </c>
      <c r="P126" s="100">
        <f>IF(O126=0,0,(O126*(120/113))+(68.2-72))</f>
        <v>2.3592920353982336</v>
      </c>
      <c r="Q126" s="92">
        <v>-4</v>
      </c>
      <c r="R126" s="100">
        <f>+P126+Q126</f>
        <v>-1.6407079646017664</v>
      </c>
      <c r="S126" s="92"/>
      <c r="T126" s="92"/>
      <c r="U126" s="114"/>
      <c r="V126" s="114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53"/>
      <c r="CD126" s="53"/>
      <c r="CE126" s="53"/>
      <c r="CF126" s="53"/>
    </row>
    <row r="127" spans="1:84" ht="15.75" customHeight="1" x14ac:dyDescent="0.25">
      <c r="A127" s="94">
        <f>A126+1</f>
        <v>119</v>
      </c>
      <c r="B127" s="92">
        <v>2026</v>
      </c>
      <c r="C127" s="92">
        <v>2027</v>
      </c>
      <c r="D127" s="92" t="s">
        <v>32</v>
      </c>
      <c r="E127" s="2" t="s">
        <v>142</v>
      </c>
      <c r="F127" s="90">
        <v>12</v>
      </c>
      <c r="G127" s="92"/>
      <c r="H127" s="112"/>
      <c r="I127" s="112"/>
      <c r="J127" s="112"/>
      <c r="K127" s="112"/>
      <c r="L127" s="112"/>
      <c r="M127" s="92">
        <v>20</v>
      </c>
      <c r="N127" s="88">
        <v>22.8</v>
      </c>
      <c r="O127" s="88">
        <v>22.8</v>
      </c>
      <c r="P127" s="100">
        <f>IF(O127=0,0,(O127*(106/113))+(65.3-72))</f>
        <v>14.687610619469023</v>
      </c>
      <c r="Q127" s="92"/>
      <c r="R127" s="100">
        <f>+P127+Q127</f>
        <v>14.687610619469023</v>
      </c>
      <c r="S127" s="92"/>
      <c r="T127" s="92"/>
      <c r="U127" s="114"/>
      <c r="V127" s="114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53"/>
      <c r="CD127" s="53"/>
      <c r="CE127" s="53"/>
      <c r="CF127" s="53"/>
    </row>
    <row r="128" spans="1:84" ht="15.75" customHeight="1" x14ac:dyDescent="0.25">
      <c r="A128" s="94">
        <f>A127+1</f>
        <v>120</v>
      </c>
      <c r="B128" s="92">
        <v>2026</v>
      </c>
      <c r="C128" s="92">
        <v>2027</v>
      </c>
      <c r="D128" s="92" t="s">
        <v>32</v>
      </c>
      <c r="E128" s="2" t="s">
        <v>143</v>
      </c>
      <c r="F128" s="90">
        <v>0</v>
      </c>
      <c r="G128" s="92"/>
      <c r="H128" s="112"/>
      <c r="I128" s="112"/>
      <c r="J128" s="112"/>
      <c r="K128" s="112"/>
      <c r="L128" s="112"/>
      <c r="M128" s="92">
        <v>20</v>
      </c>
      <c r="N128" s="88">
        <v>22.9</v>
      </c>
      <c r="O128" s="88">
        <v>22.9</v>
      </c>
      <c r="P128" s="100">
        <f>IF(O128=0,0,(O128*(106/113))+(65.3-72))</f>
        <v>14.781415929203536</v>
      </c>
      <c r="Q128" s="92"/>
      <c r="R128" s="100">
        <f>+P128+Q128</f>
        <v>14.781415929203536</v>
      </c>
      <c r="S128" s="92"/>
      <c r="T128" s="92"/>
      <c r="U128" s="114"/>
      <c r="V128" s="114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53"/>
      <c r="CD128" s="53"/>
      <c r="CE128" s="53"/>
      <c r="CF128" s="53"/>
    </row>
    <row r="129" spans="1:84" ht="15.75" customHeight="1" x14ac:dyDescent="0.25">
      <c r="A129" s="94">
        <f>A128+1</f>
        <v>121</v>
      </c>
      <c r="B129" s="92">
        <v>2026</v>
      </c>
      <c r="C129" s="92"/>
      <c r="D129" s="92" t="s">
        <v>32</v>
      </c>
      <c r="E129" s="2" t="s">
        <v>144</v>
      </c>
      <c r="F129" s="90">
        <v>0</v>
      </c>
      <c r="G129" s="92"/>
      <c r="H129" s="112"/>
      <c r="I129" s="112"/>
      <c r="J129" s="112"/>
      <c r="K129" s="112"/>
      <c r="L129" s="112"/>
      <c r="M129" s="92">
        <v>5</v>
      </c>
      <c r="N129" s="88">
        <v>19.399999999999999</v>
      </c>
      <c r="O129" s="88">
        <v>19.399999999999999</v>
      </c>
      <c r="P129" s="100">
        <f>IF(O129=0,0,(O129*(106/113))+(65.3-72))</f>
        <v>11.498230088495571</v>
      </c>
      <c r="Q129" s="92">
        <v>-4</v>
      </c>
      <c r="R129" s="100">
        <f>+P129+Q129</f>
        <v>7.4982300884955713</v>
      </c>
      <c r="S129" s="92"/>
      <c r="T129" s="92"/>
      <c r="U129" s="114"/>
      <c r="V129" s="114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53"/>
      <c r="CD129" s="53"/>
      <c r="CE129" s="53"/>
      <c r="CF129" s="53"/>
    </row>
    <row r="130" spans="1:84" ht="15.75" customHeight="1" x14ac:dyDescent="0.25">
      <c r="A130" s="94">
        <f>A129+1</f>
        <v>122</v>
      </c>
      <c r="B130" s="92">
        <v>2026</v>
      </c>
      <c r="C130" s="92"/>
      <c r="D130" s="92" t="s">
        <v>30</v>
      </c>
      <c r="E130" s="2" t="s">
        <v>145</v>
      </c>
      <c r="F130" s="90">
        <v>0</v>
      </c>
      <c r="G130" s="92"/>
      <c r="H130" s="112"/>
      <c r="I130" s="112"/>
      <c r="J130" s="112"/>
      <c r="K130" s="112"/>
      <c r="L130" s="112"/>
      <c r="M130" s="92">
        <v>20</v>
      </c>
      <c r="N130" s="88">
        <v>17.5</v>
      </c>
      <c r="O130" s="88">
        <v>17.5</v>
      </c>
      <c r="P130" s="100">
        <f>IF(O130=0,0,(O130*(120/113))+(68.2-72))</f>
        <v>14.784070796460181</v>
      </c>
      <c r="Q130" s="92"/>
      <c r="R130" s="100">
        <f>+P130+Q130</f>
        <v>14.784070796460181</v>
      </c>
      <c r="S130" s="92"/>
      <c r="T130" s="92"/>
      <c r="U130" s="114"/>
      <c r="V130" s="114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53"/>
      <c r="CD130" s="53"/>
      <c r="CE130" s="53"/>
      <c r="CF130" s="53"/>
    </row>
    <row r="131" spans="1:84" ht="15.75" customHeight="1" x14ac:dyDescent="0.25">
      <c r="A131" s="94">
        <f>A130+1</f>
        <v>123</v>
      </c>
      <c r="B131" s="92">
        <v>2026</v>
      </c>
      <c r="C131" s="92">
        <v>2027</v>
      </c>
      <c r="D131" s="92" t="s">
        <v>32</v>
      </c>
      <c r="E131" s="2" t="s">
        <v>146</v>
      </c>
      <c r="F131" s="90">
        <v>0</v>
      </c>
      <c r="G131" s="92"/>
      <c r="H131" s="112"/>
      <c r="I131" s="112"/>
      <c r="J131" s="112"/>
      <c r="K131" s="112"/>
      <c r="L131" s="112"/>
      <c r="M131" s="92">
        <v>7</v>
      </c>
      <c r="N131" s="88">
        <v>19.5</v>
      </c>
      <c r="O131" s="88">
        <v>19.5</v>
      </c>
      <c r="P131" s="100">
        <f>IF(O131=0,0,(O131*(106/113))+(65.3-72))</f>
        <v>11.592035398230085</v>
      </c>
      <c r="Q131" s="92"/>
      <c r="R131" s="100">
        <f>+P131+Q131</f>
        <v>11.592035398230085</v>
      </c>
      <c r="S131" s="95"/>
      <c r="T131" s="92"/>
      <c r="U131" s="114"/>
      <c r="V131" s="114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53"/>
      <c r="CD131" s="53"/>
      <c r="CE131" s="53"/>
      <c r="CF131" s="53"/>
    </row>
    <row r="132" spans="1:84" ht="15.75" customHeight="1" x14ac:dyDescent="0.25">
      <c r="A132" s="94">
        <f>A131+1</f>
        <v>124</v>
      </c>
      <c r="B132" s="92">
        <v>2026</v>
      </c>
      <c r="C132" s="92"/>
      <c r="D132" s="92" t="s">
        <v>30</v>
      </c>
      <c r="E132" s="2" t="s">
        <v>147</v>
      </c>
      <c r="F132" s="90">
        <v>0</v>
      </c>
      <c r="G132" s="92"/>
      <c r="H132" s="112"/>
      <c r="I132" s="112"/>
      <c r="J132" s="112"/>
      <c r="K132" s="112"/>
      <c r="L132" s="112"/>
      <c r="M132" s="92">
        <v>6</v>
      </c>
      <c r="N132" s="88">
        <v>5.9</v>
      </c>
      <c r="O132" s="88">
        <v>5.9</v>
      </c>
      <c r="P132" s="100">
        <f>IF(O132=0,0,(O132*(120/113))+(68.2-72))</f>
        <v>2.4654867256637205</v>
      </c>
      <c r="Q132" s="92"/>
      <c r="R132" s="100">
        <f>+P132+Q132</f>
        <v>2.4654867256637205</v>
      </c>
      <c r="S132" s="95"/>
      <c r="T132" s="92"/>
      <c r="U132" s="114"/>
      <c r="V132" s="114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53"/>
      <c r="CD132" s="53"/>
      <c r="CE132" s="53"/>
      <c r="CF132" s="53"/>
    </row>
    <row r="133" spans="1:84" ht="15.75" customHeight="1" x14ac:dyDescent="0.25">
      <c r="A133" s="94">
        <f>A132+1</f>
        <v>125</v>
      </c>
      <c r="B133" s="92">
        <v>2026</v>
      </c>
      <c r="C133" s="92"/>
      <c r="D133" s="92" t="s">
        <v>32</v>
      </c>
      <c r="E133" s="2" t="s">
        <v>148</v>
      </c>
      <c r="F133" s="90">
        <v>0</v>
      </c>
      <c r="G133" s="92"/>
      <c r="H133" s="112"/>
      <c r="I133" s="112"/>
      <c r="J133" s="112"/>
      <c r="K133" s="112"/>
      <c r="L133" s="112"/>
      <c r="M133" s="92">
        <v>20</v>
      </c>
      <c r="N133" s="88">
        <v>19.600000000000001</v>
      </c>
      <c r="O133" s="88">
        <v>19.600000000000001</v>
      </c>
      <c r="P133" s="100">
        <f>IF(O133=0,0,(O133*(106/113))+(65.3-72))</f>
        <v>11.685840707964601</v>
      </c>
      <c r="Q133" s="92"/>
      <c r="R133" s="100">
        <f>+P133+Q133</f>
        <v>11.685840707964601</v>
      </c>
      <c r="S133" s="95"/>
      <c r="T133" s="92"/>
      <c r="U133" s="114"/>
      <c r="V133" s="114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53"/>
      <c r="CD133" s="53"/>
      <c r="CE133" s="53"/>
      <c r="CF133" s="53"/>
    </row>
    <row r="134" spans="1:84" ht="15.75" customHeight="1" x14ac:dyDescent="0.25">
      <c r="A134" s="94">
        <f>A133+1</f>
        <v>126</v>
      </c>
      <c r="B134" s="92">
        <v>2026</v>
      </c>
      <c r="C134" s="92">
        <v>2027</v>
      </c>
      <c r="D134" s="92" t="s">
        <v>32</v>
      </c>
      <c r="E134" s="53" t="s">
        <v>149</v>
      </c>
      <c r="F134" s="90">
        <v>27</v>
      </c>
      <c r="G134" s="92"/>
      <c r="H134" s="123"/>
      <c r="I134" s="112"/>
      <c r="J134" s="112"/>
      <c r="K134" s="112"/>
      <c r="L134" s="112"/>
      <c r="M134" s="95">
        <v>20</v>
      </c>
      <c r="N134" s="88">
        <v>22.2</v>
      </c>
      <c r="O134" s="88">
        <v>22.3</v>
      </c>
      <c r="P134" s="100">
        <f>IF(O134=0,0,(O134*(106/113))+(65.3-72))</f>
        <v>14.218584070796457</v>
      </c>
      <c r="Q134" s="95"/>
      <c r="R134" s="100">
        <f>+P134+Q134</f>
        <v>14.218584070796457</v>
      </c>
      <c r="S134" s="95"/>
      <c r="T134" s="92"/>
      <c r="U134" s="114"/>
      <c r="V134" s="114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53"/>
      <c r="CD134" s="53"/>
      <c r="CE134" s="53"/>
      <c r="CF134" s="53"/>
    </row>
    <row r="135" spans="1:84" ht="15.75" customHeight="1" x14ac:dyDescent="0.25">
      <c r="A135" s="94">
        <f>A134+1</f>
        <v>127</v>
      </c>
      <c r="B135" s="92">
        <v>2026</v>
      </c>
      <c r="C135" s="92"/>
      <c r="D135" s="92" t="s">
        <v>30</v>
      </c>
      <c r="E135" s="61" t="s">
        <v>150</v>
      </c>
      <c r="F135" s="90">
        <v>14</v>
      </c>
      <c r="G135" s="92"/>
      <c r="H135" s="112"/>
      <c r="I135" s="112"/>
      <c r="J135" s="112"/>
      <c r="K135" s="112"/>
      <c r="L135" s="112"/>
      <c r="M135" s="95">
        <v>20</v>
      </c>
      <c r="N135" s="88">
        <v>23.2</v>
      </c>
      <c r="O135" s="88">
        <v>23.2</v>
      </c>
      <c r="P135" s="100">
        <f>IF(O135=0,0,(O135*(120/113))+(68.2-72))</f>
        <v>20.837168141592926</v>
      </c>
      <c r="Q135" s="95"/>
      <c r="R135" s="100">
        <f>+P135+Q135</f>
        <v>20.837168141592926</v>
      </c>
      <c r="S135" s="95"/>
      <c r="T135" s="92"/>
      <c r="U135" s="114"/>
      <c r="V135" s="114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53"/>
      <c r="CD135" s="53"/>
      <c r="CE135" s="53"/>
      <c r="CF135" s="53"/>
    </row>
    <row r="136" spans="1:84" ht="15.75" customHeight="1" x14ac:dyDescent="0.25">
      <c r="A136" s="94">
        <f>A135+1</f>
        <v>128</v>
      </c>
      <c r="B136" s="92">
        <v>2026</v>
      </c>
      <c r="C136" s="92"/>
      <c r="D136" s="92" t="s">
        <v>30</v>
      </c>
      <c r="E136" s="2" t="s">
        <v>151</v>
      </c>
      <c r="F136" s="90">
        <v>0</v>
      </c>
      <c r="G136" s="92"/>
      <c r="H136" s="112"/>
      <c r="I136" s="121"/>
      <c r="J136" s="112"/>
      <c r="K136" s="112"/>
      <c r="L136" s="112"/>
      <c r="M136" s="92">
        <v>20</v>
      </c>
      <c r="N136" s="88">
        <v>6.3</v>
      </c>
      <c r="O136" s="88">
        <v>6.3</v>
      </c>
      <c r="P136" s="100">
        <f>IF(O136=0,0,(O136*(120/113))+(68.2-72))</f>
        <v>2.8902654867256672</v>
      </c>
      <c r="Q136" s="92"/>
      <c r="R136" s="100">
        <f>+P136+Q136</f>
        <v>2.8902654867256672</v>
      </c>
      <c r="S136" s="92"/>
      <c r="T136" s="92"/>
      <c r="U136" s="114"/>
      <c r="V136" s="114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53"/>
      <c r="CD136" s="53"/>
      <c r="CE136" s="53"/>
      <c r="CF136" s="53"/>
    </row>
    <row r="137" spans="1:84" ht="15.75" customHeight="1" x14ac:dyDescent="0.25">
      <c r="A137" s="94">
        <f>A136+1</f>
        <v>129</v>
      </c>
      <c r="B137" s="92">
        <v>2026</v>
      </c>
      <c r="C137" s="92"/>
      <c r="D137" s="92" t="s">
        <v>30</v>
      </c>
      <c r="E137" s="2" t="s">
        <v>152</v>
      </c>
      <c r="F137" s="90">
        <v>0</v>
      </c>
      <c r="G137" s="92"/>
      <c r="H137" s="112"/>
      <c r="I137" s="121"/>
      <c r="J137" s="112"/>
      <c r="K137" s="112"/>
      <c r="L137" s="112"/>
      <c r="M137" s="92">
        <v>20</v>
      </c>
      <c r="N137" s="88">
        <v>9</v>
      </c>
      <c r="O137" s="88">
        <v>9</v>
      </c>
      <c r="P137" s="100">
        <f>IF(O137=0,0,(O137*(120/113))+(68.2-72))</f>
        <v>5.7575221238938088</v>
      </c>
      <c r="Q137" s="92"/>
      <c r="R137" s="100">
        <f>+P137+Q137</f>
        <v>5.7575221238938088</v>
      </c>
      <c r="S137" s="92"/>
      <c r="T137" s="92"/>
      <c r="U137" s="114"/>
      <c r="V137" s="114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53"/>
      <c r="CD137" s="53"/>
      <c r="CE137" s="53"/>
      <c r="CF137" s="53"/>
    </row>
    <row r="138" spans="1:84" ht="15.75" customHeight="1" x14ac:dyDescent="0.25">
      <c r="A138" s="94">
        <f>A137+1</f>
        <v>130</v>
      </c>
      <c r="B138" s="92">
        <v>2026</v>
      </c>
      <c r="C138" s="92"/>
      <c r="D138" s="92" t="s">
        <v>30</v>
      </c>
      <c r="E138" s="59" t="s">
        <v>153</v>
      </c>
      <c r="F138" s="90">
        <v>0</v>
      </c>
      <c r="G138" s="92"/>
      <c r="H138" s="112"/>
      <c r="I138" s="121"/>
      <c r="J138" s="112"/>
      <c r="K138" s="112"/>
      <c r="L138" s="112"/>
      <c r="M138" s="92">
        <v>2</v>
      </c>
      <c r="N138" s="88">
        <v>0</v>
      </c>
      <c r="O138" s="88">
        <v>0</v>
      </c>
      <c r="P138" s="100">
        <f>IF(O138=0,0,(O138*(120/113))+(68.2-72))</f>
        <v>0</v>
      </c>
      <c r="Q138" s="92"/>
      <c r="R138" s="100">
        <f>+P138+Q138</f>
        <v>0</v>
      </c>
      <c r="S138" s="92"/>
      <c r="T138" s="92"/>
      <c r="U138" s="114"/>
      <c r="V138" s="114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53"/>
      <c r="CD138" s="53"/>
      <c r="CE138" s="53"/>
      <c r="CF138" s="53"/>
    </row>
    <row r="139" spans="1:84" ht="15.75" customHeight="1" x14ac:dyDescent="0.25">
      <c r="A139" s="94">
        <f>A138+1</f>
        <v>131</v>
      </c>
      <c r="B139" s="92">
        <v>2026</v>
      </c>
      <c r="C139" s="92"/>
      <c r="D139" s="92" t="s">
        <v>30</v>
      </c>
      <c r="E139" s="2" t="s">
        <v>154</v>
      </c>
      <c r="F139" s="90">
        <v>13</v>
      </c>
      <c r="G139" s="92"/>
      <c r="H139" s="112"/>
      <c r="I139" s="112"/>
      <c r="J139" s="112"/>
      <c r="K139" s="112"/>
      <c r="L139" s="112"/>
      <c r="M139" s="92">
        <v>20</v>
      </c>
      <c r="N139" s="88">
        <v>5</v>
      </c>
      <c r="O139" s="88">
        <v>5</v>
      </c>
      <c r="P139" s="100">
        <f>IF(O139=0,0,(O139*(120/113))+(68.2-72))</f>
        <v>1.5097345132743394</v>
      </c>
      <c r="Q139" s="92"/>
      <c r="R139" s="100">
        <f>+P139+Q139</f>
        <v>1.5097345132743394</v>
      </c>
      <c r="S139" s="92"/>
      <c r="T139" s="92"/>
      <c r="U139" s="114"/>
      <c r="V139" s="114"/>
      <c r="W139" s="88"/>
      <c r="X139" s="88"/>
      <c r="Y139" s="88"/>
      <c r="Z139" s="93"/>
      <c r="AA139" s="93"/>
      <c r="AB139" s="93"/>
      <c r="AC139" s="93"/>
      <c r="AD139" s="93"/>
      <c r="AE139" s="93"/>
      <c r="AF139" s="93"/>
      <c r="AG139" s="93"/>
      <c r="AH139" s="93"/>
      <c r="AI139" s="93"/>
      <c r="AJ139" s="93"/>
      <c r="AK139" s="93"/>
      <c r="AL139" s="93"/>
      <c r="AM139" s="93"/>
      <c r="AN139" s="93"/>
      <c r="AO139" s="53"/>
      <c r="AP139" s="53"/>
      <c r="AQ139" s="53"/>
      <c r="AR139" s="53"/>
      <c r="AS139" s="53"/>
      <c r="AT139" s="53"/>
      <c r="AU139" s="53"/>
      <c r="AV139" s="53"/>
      <c r="AW139" s="53"/>
      <c r="AX139" s="53"/>
      <c r="AY139" s="53"/>
      <c r="AZ139" s="53"/>
      <c r="BA139" s="53"/>
      <c r="BB139" s="53"/>
      <c r="BC139" s="53"/>
      <c r="BD139" s="53"/>
      <c r="BE139" s="53"/>
      <c r="BF139" s="53"/>
      <c r="BG139" s="53"/>
      <c r="BH139" s="53"/>
      <c r="BI139" s="53"/>
      <c r="BJ139" s="53"/>
      <c r="BK139" s="53"/>
      <c r="BL139" s="53"/>
      <c r="BM139" s="53"/>
      <c r="BN139" s="53"/>
      <c r="BO139" s="53"/>
      <c r="BP139" s="53"/>
      <c r="BQ139" s="53"/>
      <c r="BR139" s="53"/>
      <c r="BS139" s="53"/>
      <c r="BT139" s="53"/>
      <c r="BU139" s="53"/>
      <c r="BV139" s="53"/>
      <c r="BW139" s="53"/>
      <c r="BX139" s="53"/>
      <c r="BY139" s="53"/>
      <c r="BZ139" s="53"/>
      <c r="CA139" s="53"/>
      <c r="CB139" s="53"/>
      <c r="CC139" s="53"/>
      <c r="CD139" s="53"/>
      <c r="CE139" s="53"/>
      <c r="CF139" s="53"/>
    </row>
    <row r="140" spans="1:84" ht="15.75" customHeight="1" x14ac:dyDescent="0.25">
      <c r="A140" s="94">
        <f>A139+1</f>
        <v>132</v>
      </c>
      <c r="B140" s="92">
        <v>2026</v>
      </c>
      <c r="C140" s="92">
        <v>2027</v>
      </c>
      <c r="D140" s="92" t="s">
        <v>30</v>
      </c>
      <c r="E140" s="2" t="s">
        <v>155</v>
      </c>
      <c r="F140" s="90">
        <v>6</v>
      </c>
      <c r="G140" s="92"/>
      <c r="H140" s="112"/>
      <c r="I140" s="112"/>
      <c r="J140" s="112"/>
      <c r="K140" s="112"/>
      <c r="L140" s="112"/>
      <c r="M140" s="92">
        <v>11</v>
      </c>
      <c r="N140" s="88">
        <v>11.4</v>
      </c>
      <c r="O140" s="88">
        <v>11.4</v>
      </c>
      <c r="P140" s="100">
        <f>IF(O140=0,0,(O140*(120/113))+(68.2-72))</f>
        <v>8.3061946902654906</v>
      </c>
      <c r="Q140" s="92"/>
      <c r="R140" s="100">
        <f>+P140+Q140</f>
        <v>8.3061946902654906</v>
      </c>
      <c r="S140" s="92"/>
      <c r="T140" s="92"/>
      <c r="U140" s="114"/>
      <c r="V140" s="114"/>
      <c r="W140" s="88"/>
      <c r="X140" s="88"/>
      <c r="Y140" s="88"/>
      <c r="Z140" s="93"/>
      <c r="AA140" s="93"/>
      <c r="AB140" s="93"/>
      <c r="AC140" s="93"/>
      <c r="AD140" s="93"/>
      <c r="AE140" s="93"/>
      <c r="AF140" s="93"/>
      <c r="AG140" s="93"/>
      <c r="AH140" s="93"/>
      <c r="AI140" s="93"/>
      <c r="AJ140" s="93"/>
      <c r="AK140" s="93"/>
      <c r="AL140" s="93"/>
      <c r="AM140" s="93"/>
      <c r="AN140" s="93"/>
      <c r="AO140" s="53"/>
      <c r="AP140" s="53"/>
      <c r="AQ140" s="53"/>
      <c r="AR140" s="53"/>
      <c r="AS140" s="53"/>
      <c r="AT140" s="53"/>
      <c r="AU140" s="53"/>
      <c r="AV140" s="53"/>
      <c r="AW140" s="53"/>
      <c r="AX140" s="53"/>
      <c r="AY140" s="53"/>
      <c r="AZ140" s="53"/>
      <c r="BA140" s="53"/>
      <c r="BB140" s="53"/>
      <c r="BC140" s="53"/>
      <c r="BD140" s="53"/>
      <c r="BE140" s="53"/>
      <c r="BF140" s="53"/>
      <c r="BG140" s="53"/>
      <c r="BH140" s="53"/>
      <c r="BI140" s="53"/>
      <c r="BJ140" s="53"/>
      <c r="BK140" s="53"/>
      <c r="BL140" s="53"/>
      <c r="BM140" s="53"/>
      <c r="BN140" s="53"/>
      <c r="BO140" s="53"/>
      <c r="BP140" s="53"/>
      <c r="BQ140" s="53"/>
      <c r="BR140" s="53"/>
      <c r="BS140" s="53"/>
      <c r="BT140" s="53"/>
      <c r="BU140" s="53"/>
      <c r="BV140" s="53"/>
      <c r="BW140" s="53"/>
      <c r="BX140" s="53"/>
      <c r="BY140" s="53"/>
      <c r="BZ140" s="53"/>
      <c r="CA140" s="53"/>
      <c r="CB140" s="53"/>
      <c r="CC140" s="53"/>
      <c r="CD140" s="53"/>
      <c r="CE140" s="53"/>
      <c r="CF140" s="53"/>
    </row>
    <row r="141" spans="1:84" ht="15.75" customHeight="1" x14ac:dyDescent="0.25">
      <c r="A141" s="94">
        <f>A140+1</f>
        <v>133</v>
      </c>
      <c r="B141" s="92">
        <v>2026</v>
      </c>
      <c r="C141" s="92"/>
      <c r="D141" s="92" t="s">
        <v>30</v>
      </c>
      <c r="E141" s="2" t="s">
        <v>156</v>
      </c>
      <c r="F141" s="90">
        <v>0</v>
      </c>
      <c r="G141" s="92"/>
      <c r="H141" s="112"/>
      <c r="I141" s="112"/>
      <c r="J141" s="112"/>
      <c r="K141" s="112"/>
      <c r="L141" s="112"/>
      <c r="M141" s="92">
        <v>20</v>
      </c>
      <c r="N141" s="88">
        <v>3.9</v>
      </c>
      <c r="O141" s="88">
        <v>3.9</v>
      </c>
      <c r="P141" s="100">
        <f>IF(O141=0,0,(O141*(120/113))+(68.2-72))</f>
        <v>0.34159292035398536</v>
      </c>
      <c r="Q141" s="92"/>
      <c r="R141" s="100">
        <f>+P141+Q141</f>
        <v>0.34159292035398536</v>
      </c>
      <c r="S141" s="92"/>
      <c r="T141" s="92"/>
      <c r="U141" s="114"/>
      <c r="V141" s="114"/>
      <c r="W141" s="88"/>
      <c r="X141" s="88"/>
      <c r="Y141" s="88"/>
      <c r="Z141" s="93"/>
      <c r="AA141" s="93"/>
      <c r="AB141" s="93"/>
      <c r="AC141" s="93"/>
      <c r="AD141" s="93"/>
      <c r="AE141" s="93"/>
      <c r="AF141" s="93"/>
      <c r="AG141" s="93"/>
      <c r="AH141" s="93"/>
      <c r="AI141" s="93"/>
      <c r="AJ141" s="93"/>
      <c r="AK141" s="93"/>
      <c r="AL141" s="93"/>
      <c r="AM141" s="93"/>
      <c r="AN141" s="93"/>
      <c r="AO141" s="53"/>
      <c r="AP141" s="53"/>
      <c r="AQ141" s="53"/>
      <c r="AR141" s="53"/>
      <c r="AS141" s="53"/>
      <c r="AT141" s="53"/>
      <c r="AU141" s="53"/>
      <c r="AV141" s="53"/>
      <c r="AW141" s="53"/>
      <c r="AX141" s="53"/>
      <c r="AY141" s="53"/>
      <c r="AZ141" s="53"/>
      <c r="BA141" s="53"/>
      <c r="BB141" s="53"/>
      <c r="BC141" s="53"/>
      <c r="BD141" s="53"/>
      <c r="BE141" s="53"/>
      <c r="BF141" s="53"/>
      <c r="BG141" s="53"/>
      <c r="BH141" s="53"/>
      <c r="BI141" s="53"/>
      <c r="BJ141" s="53"/>
      <c r="BK141" s="53"/>
      <c r="BL141" s="53"/>
      <c r="BM141" s="53"/>
      <c r="BN141" s="53"/>
      <c r="BO141" s="53"/>
      <c r="BP141" s="53"/>
      <c r="BQ141" s="53"/>
      <c r="BR141" s="53"/>
      <c r="BS141" s="53"/>
      <c r="BT141" s="53"/>
      <c r="BU141" s="53"/>
      <c r="BV141" s="53"/>
      <c r="BW141" s="53"/>
      <c r="BX141" s="53"/>
      <c r="BY141" s="53"/>
      <c r="BZ141" s="53"/>
      <c r="CA141" s="53"/>
      <c r="CB141" s="53"/>
      <c r="CC141" s="53"/>
      <c r="CD141" s="53"/>
      <c r="CE141" s="53"/>
      <c r="CF141" s="53"/>
    </row>
    <row r="142" spans="1:84" ht="15.75" customHeight="1" x14ac:dyDescent="0.25">
      <c r="A142" s="94">
        <f>A141+1</f>
        <v>134</v>
      </c>
      <c r="B142" s="95">
        <v>2026</v>
      </c>
      <c r="C142" s="95"/>
      <c r="D142" s="92" t="s">
        <v>30</v>
      </c>
      <c r="E142" s="2" t="s">
        <v>157</v>
      </c>
      <c r="F142" s="90">
        <v>9</v>
      </c>
      <c r="G142" s="95"/>
      <c r="H142" s="112"/>
      <c r="I142" s="112"/>
      <c r="J142" s="112"/>
      <c r="K142" s="112"/>
      <c r="L142" s="112"/>
      <c r="M142" s="92">
        <v>20</v>
      </c>
      <c r="N142" s="88">
        <v>14.6</v>
      </c>
      <c r="O142" s="88">
        <v>14.6</v>
      </c>
      <c r="P142" s="100">
        <f>IF(O142=0,0,(O142*(120/113))+(68.2-72))</f>
        <v>11.704424778761066</v>
      </c>
      <c r="Q142" s="92"/>
      <c r="R142" s="100">
        <f>+P142+Q142</f>
        <v>11.704424778761066</v>
      </c>
      <c r="S142" s="92"/>
      <c r="T142" s="95"/>
      <c r="U142" s="114"/>
      <c r="V142" s="114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53"/>
      <c r="CE142" s="53"/>
      <c r="CF142" s="53"/>
    </row>
    <row r="143" spans="1:84" ht="15.75" customHeight="1" x14ac:dyDescent="0.25">
      <c r="A143" s="94">
        <f>A142+1</f>
        <v>135</v>
      </c>
      <c r="B143" s="92">
        <v>2026</v>
      </c>
      <c r="C143" s="92">
        <v>2027</v>
      </c>
      <c r="D143" s="92" t="s">
        <v>30</v>
      </c>
      <c r="E143" s="2" t="s">
        <v>158</v>
      </c>
      <c r="F143" s="90">
        <v>0</v>
      </c>
      <c r="G143" s="92"/>
      <c r="H143" s="112"/>
      <c r="I143" s="112"/>
      <c r="J143" s="112"/>
      <c r="K143" s="112"/>
      <c r="L143" s="112"/>
      <c r="M143" s="92">
        <v>6</v>
      </c>
      <c r="N143" s="88">
        <v>20.6</v>
      </c>
      <c r="O143" s="88">
        <v>20.6</v>
      </c>
      <c r="P143" s="100">
        <f>IF(O143=0,0,(O143*(120/113))+(68.2-72))</f>
        <v>18.076106194690272</v>
      </c>
      <c r="Q143" s="92"/>
      <c r="R143" s="100">
        <f>+P143+Q143</f>
        <v>18.076106194690272</v>
      </c>
      <c r="S143" s="92"/>
      <c r="T143" s="95"/>
      <c r="U143" s="114"/>
      <c r="V143" s="114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53"/>
      <c r="CD143" s="53"/>
      <c r="CE143" s="53"/>
      <c r="CF143" s="53"/>
    </row>
    <row r="144" spans="1:84" ht="15.75" customHeight="1" x14ac:dyDescent="0.25">
      <c r="A144" s="94">
        <f>A143+1</f>
        <v>136</v>
      </c>
      <c r="B144" s="92">
        <v>2026</v>
      </c>
      <c r="C144" s="92"/>
      <c r="D144" s="92" t="s">
        <v>30</v>
      </c>
      <c r="E144" s="2" t="s">
        <v>159</v>
      </c>
      <c r="F144" s="90">
        <v>0</v>
      </c>
      <c r="G144" s="92"/>
      <c r="H144" s="112"/>
      <c r="I144" s="112"/>
      <c r="J144" s="112"/>
      <c r="K144" s="112"/>
      <c r="L144" s="112"/>
      <c r="M144" s="92">
        <v>7</v>
      </c>
      <c r="N144" s="88">
        <v>19.5</v>
      </c>
      <c r="O144" s="88">
        <v>19.5</v>
      </c>
      <c r="P144" s="100">
        <f>IF(O144=0,0,(O144*(120/113))+(68.2-72))</f>
        <v>16.907964601769915</v>
      </c>
      <c r="Q144" s="92"/>
      <c r="R144" s="100">
        <f>+P144+Q144</f>
        <v>16.907964601769915</v>
      </c>
      <c r="S144" s="92"/>
      <c r="T144" s="92"/>
      <c r="U144" s="114"/>
      <c r="V144" s="114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53"/>
      <c r="CD144" s="53"/>
      <c r="CE144" s="53"/>
      <c r="CF144" s="53"/>
    </row>
    <row r="145" spans="1:84" ht="15.75" customHeight="1" x14ac:dyDescent="0.25">
      <c r="A145" s="94">
        <f>A144+1</f>
        <v>137</v>
      </c>
      <c r="B145" s="92">
        <v>2026</v>
      </c>
      <c r="C145" s="92"/>
      <c r="D145" s="92" t="s">
        <v>32</v>
      </c>
      <c r="E145" s="2" t="s">
        <v>160</v>
      </c>
      <c r="F145" s="90">
        <v>0</v>
      </c>
      <c r="G145" s="92"/>
      <c r="H145" s="112"/>
      <c r="I145" s="112"/>
      <c r="J145" s="112"/>
      <c r="K145" s="112"/>
      <c r="L145" s="112"/>
      <c r="M145" s="92">
        <v>11</v>
      </c>
      <c r="N145" s="88">
        <v>24.2</v>
      </c>
      <c r="O145" s="88">
        <v>24.2</v>
      </c>
      <c r="P145" s="100">
        <f>IF(O145=0,0,(O145*(106/113))+(65.3-72))</f>
        <v>16.000884955752209</v>
      </c>
      <c r="Q145" s="92"/>
      <c r="R145" s="100">
        <f>+P145+Q145</f>
        <v>16.000884955752209</v>
      </c>
      <c r="S145" s="92"/>
      <c r="T145" s="92"/>
      <c r="U145" s="114"/>
      <c r="V145" s="114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53"/>
      <c r="CD145" s="53"/>
      <c r="CE145" s="53"/>
      <c r="CF145" s="53"/>
    </row>
    <row r="146" spans="1:84" ht="15.75" customHeight="1" x14ac:dyDescent="0.25">
      <c r="A146" s="94">
        <f>A145+1</f>
        <v>138</v>
      </c>
      <c r="B146" s="92">
        <v>2026</v>
      </c>
      <c r="C146" s="92"/>
      <c r="D146" s="92" t="s">
        <v>30</v>
      </c>
      <c r="E146" s="2" t="s">
        <v>161</v>
      </c>
      <c r="F146" s="90">
        <v>1</v>
      </c>
      <c r="G146" s="92"/>
      <c r="H146" s="112"/>
      <c r="I146" s="112"/>
      <c r="J146" s="112"/>
      <c r="K146" s="112"/>
      <c r="L146" s="112"/>
      <c r="M146" s="92">
        <v>20</v>
      </c>
      <c r="N146" s="88">
        <v>23.9</v>
      </c>
      <c r="O146" s="88">
        <v>23.9</v>
      </c>
      <c r="P146" s="100">
        <f>IF(O146=0,0,(O146*(120/113))+(68.2-72))</f>
        <v>21.580530973451332</v>
      </c>
      <c r="Q146" s="92"/>
      <c r="R146" s="100">
        <f>+P146+Q146</f>
        <v>21.580530973451332</v>
      </c>
      <c r="S146" s="92"/>
      <c r="T146" s="92"/>
      <c r="U146" s="114"/>
      <c r="V146" s="114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53"/>
      <c r="CD146" s="53"/>
      <c r="CE146" s="53"/>
      <c r="CF146" s="53"/>
    </row>
    <row r="147" spans="1:84" ht="15.75" customHeight="1" x14ac:dyDescent="0.25">
      <c r="A147" s="94">
        <f>A146+1</f>
        <v>139</v>
      </c>
      <c r="B147" s="92">
        <v>2026</v>
      </c>
      <c r="C147" s="92"/>
      <c r="D147" s="92" t="s">
        <v>30</v>
      </c>
      <c r="E147" s="2" t="s">
        <v>162</v>
      </c>
      <c r="F147" s="90">
        <v>0</v>
      </c>
      <c r="G147" s="92"/>
      <c r="H147" s="112"/>
      <c r="I147" s="112"/>
      <c r="J147" s="112"/>
      <c r="K147" s="112"/>
      <c r="L147" s="112"/>
      <c r="M147" s="92">
        <v>20</v>
      </c>
      <c r="N147" s="88">
        <v>13.6</v>
      </c>
      <c r="O147" s="88">
        <v>13.6</v>
      </c>
      <c r="P147" s="100">
        <f>IF(O147=0,0,(O147*(120/113))+(68.2-72))</f>
        <v>10.642477876106199</v>
      </c>
      <c r="Q147" s="92"/>
      <c r="R147" s="100">
        <f>+P147+Q147</f>
        <v>10.642477876106199</v>
      </c>
      <c r="S147" s="92"/>
      <c r="T147" s="92"/>
      <c r="U147" s="114"/>
      <c r="V147" s="114"/>
      <c r="W147" s="88"/>
      <c r="X147" s="88"/>
      <c r="Y147" s="88"/>
      <c r="Z147" s="93"/>
      <c r="AA147" s="93"/>
      <c r="AB147" s="93"/>
      <c r="AC147" s="93"/>
      <c r="AD147" s="93"/>
      <c r="AE147" s="93"/>
      <c r="AF147" s="93"/>
      <c r="AG147" s="93"/>
      <c r="AH147" s="93"/>
      <c r="AI147" s="93"/>
      <c r="AJ147" s="93"/>
      <c r="AK147" s="93"/>
      <c r="AL147" s="93"/>
      <c r="AM147" s="93"/>
      <c r="AN147" s="93"/>
      <c r="AO147" s="53"/>
      <c r="AP147" s="53"/>
      <c r="AQ147" s="53"/>
      <c r="AR147" s="53"/>
      <c r="AS147" s="53"/>
      <c r="AT147" s="53"/>
      <c r="AU147" s="53"/>
      <c r="AV147" s="53"/>
      <c r="AW147" s="53"/>
      <c r="AX147" s="53"/>
      <c r="AY147" s="53"/>
      <c r="AZ147" s="53"/>
      <c r="BA147" s="53"/>
      <c r="BB147" s="53"/>
      <c r="BC147" s="53"/>
      <c r="BD147" s="53"/>
      <c r="BE147" s="53"/>
      <c r="BF147" s="53"/>
      <c r="BG147" s="53"/>
      <c r="BH147" s="53"/>
      <c r="BI147" s="53"/>
      <c r="BJ147" s="53"/>
      <c r="BK147" s="53"/>
      <c r="BL147" s="53"/>
      <c r="BM147" s="53"/>
      <c r="BN147" s="53"/>
      <c r="BO147" s="53"/>
      <c r="BP147" s="53"/>
      <c r="BQ147" s="53"/>
      <c r="BR147" s="53"/>
      <c r="BS147" s="53"/>
      <c r="BT147" s="53"/>
      <c r="BU147" s="53"/>
      <c r="BV147" s="53"/>
      <c r="BW147" s="53"/>
      <c r="BX147" s="53"/>
      <c r="BY147" s="53"/>
      <c r="BZ147" s="53"/>
      <c r="CA147" s="53"/>
      <c r="CB147" s="53"/>
      <c r="CC147" s="53"/>
      <c r="CD147" s="53"/>
      <c r="CE147" s="53"/>
      <c r="CF147" s="53"/>
    </row>
    <row r="148" spans="1:84" ht="15.75" customHeight="1" x14ac:dyDescent="0.25">
      <c r="A148" s="94">
        <f>A147+1</f>
        <v>140</v>
      </c>
      <c r="B148" s="92">
        <v>2026</v>
      </c>
      <c r="C148" s="92"/>
      <c r="D148" s="92" t="s">
        <v>30</v>
      </c>
      <c r="E148" s="59" t="s">
        <v>163</v>
      </c>
      <c r="F148" s="90">
        <v>0</v>
      </c>
      <c r="G148" s="92"/>
      <c r="H148" s="112"/>
      <c r="I148" s="112"/>
      <c r="J148" s="112"/>
      <c r="K148" s="112"/>
      <c r="L148" s="112"/>
      <c r="M148" s="92">
        <v>1</v>
      </c>
      <c r="N148" s="88">
        <v>0</v>
      </c>
      <c r="O148" s="88">
        <v>0</v>
      </c>
      <c r="P148" s="100">
        <f>IF(O148=0,0,(O148*(120/113))+(68.2-72))</f>
        <v>0</v>
      </c>
      <c r="Q148" s="92"/>
      <c r="R148" s="100">
        <f>+P148+Q148</f>
        <v>0</v>
      </c>
      <c r="S148" s="92"/>
      <c r="T148" s="92"/>
      <c r="U148" s="114"/>
      <c r="V148" s="114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53"/>
      <c r="CD148" s="53"/>
      <c r="CE148" s="53"/>
      <c r="CF148" s="53"/>
    </row>
    <row r="149" spans="1:84" ht="15.75" customHeight="1" x14ac:dyDescent="0.25">
      <c r="A149" s="94">
        <f>A148+1</f>
        <v>141</v>
      </c>
      <c r="B149" s="92">
        <v>2026</v>
      </c>
      <c r="C149" s="92">
        <v>2027</v>
      </c>
      <c r="D149" s="92" t="s">
        <v>30</v>
      </c>
      <c r="E149" s="2" t="s">
        <v>164</v>
      </c>
      <c r="F149" s="90">
        <v>9</v>
      </c>
      <c r="G149" s="92"/>
      <c r="H149" s="112"/>
      <c r="I149" s="112"/>
      <c r="J149" s="112"/>
      <c r="K149" s="112"/>
      <c r="L149" s="112"/>
      <c r="M149" s="92">
        <v>20</v>
      </c>
      <c r="N149" s="88">
        <v>18</v>
      </c>
      <c r="O149" s="88">
        <v>18.100000000000001</v>
      </c>
      <c r="P149" s="100">
        <f>IF(O149=0,0,(O149*(120/113))+(68.2-72))</f>
        <v>15.421238938053104</v>
      </c>
      <c r="Q149" s="92"/>
      <c r="R149" s="100">
        <f>+P149+Q149</f>
        <v>15.421238938053104</v>
      </c>
      <c r="S149" s="92"/>
      <c r="T149" s="92"/>
      <c r="U149" s="114"/>
      <c r="V149" s="114"/>
      <c r="W149" s="88"/>
      <c r="X149" s="88"/>
      <c r="Y149" s="88"/>
      <c r="Z149" s="93"/>
      <c r="AA149" s="93"/>
      <c r="AB149" s="93"/>
      <c r="AC149" s="93"/>
      <c r="AD149" s="93"/>
      <c r="AE149" s="93"/>
      <c r="AF149" s="93"/>
      <c r="AG149" s="93"/>
      <c r="AH149" s="93"/>
      <c r="AI149" s="93"/>
      <c r="AJ149" s="93"/>
      <c r="AK149" s="93"/>
      <c r="AL149" s="93"/>
      <c r="AM149" s="93"/>
      <c r="AN149" s="93"/>
      <c r="AO149" s="53"/>
      <c r="AP149" s="53"/>
      <c r="AQ149" s="53"/>
      <c r="AR149" s="53"/>
      <c r="AS149" s="53"/>
      <c r="AT149" s="53"/>
      <c r="AU149" s="53"/>
      <c r="AV149" s="53"/>
      <c r="AW149" s="53"/>
      <c r="AX149" s="53"/>
      <c r="AY149" s="53"/>
      <c r="AZ149" s="53"/>
      <c r="BA149" s="53"/>
      <c r="BB149" s="53"/>
      <c r="BC149" s="53"/>
      <c r="BD149" s="53"/>
      <c r="BE149" s="53"/>
      <c r="BF149" s="53"/>
      <c r="BG149" s="53"/>
      <c r="BH149" s="53"/>
      <c r="BI149" s="53"/>
      <c r="BJ149" s="53"/>
      <c r="BK149" s="53"/>
      <c r="BL149" s="53"/>
      <c r="BM149" s="53"/>
      <c r="BN149" s="53"/>
      <c r="BO149" s="53"/>
      <c r="BP149" s="53"/>
      <c r="BQ149" s="53"/>
      <c r="BR149" s="53"/>
      <c r="BS149" s="53"/>
      <c r="BT149" s="53"/>
      <c r="BU149" s="53"/>
      <c r="BV149" s="53"/>
      <c r="BW149" s="53"/>
      <c r="BX149" s="53"/>
      <c r="BY149" s="53"/>
      <c r="BZ149" s="53"/>
      <c r="CA149" s="53"/>
      <c r="CB149" s="53"/>
      <c r="CC149" s="53"/>
      <c r="CD149" s="53"/>
      <c r="CE149" s="53"/>
      <c r="CF149" s="53"/>
    </row>
    <row r="150" spans="1:84" ht="15.75" customHeight="1" x14ac:dyDescent="0.25">
      <c r="A150" s="94">
        <f>A149+1</f>
        <v>142</v>
      </c>
      <c r="B150" s="92">
        <v>2026</v>
      </c>
      <c r="C150" s="92"/>
      <c r="D150" s="92" t="s">
        <v>30</v>
      </c>
      <c r="E150" s="2" t="s">
        <v>165</v>
      </c>
      <c r="F150" s="90">
        <v>0</v>
      </c>
      <c r="G150" s="92"/>
      <c r="H150" s="112"/>
      <c r="I150" s="112"/>
      <c r="J150" s="112"/>
      <c r="K150" s="112"/>
      <c r="L150" s="112"/>
      <c r="M150" s="92">
        <v>20</v>
      </c>
      <c r="N150" s="88">
        <v>14.2</v>
      </c>
      <c r="O150" s="88">
        <v>14.2</v>
      </c>
      <c r="P150" s="100">
        <f>IF(O150=0,0,(O150*(120/113))+(68.2-72))</f>
        <v>11.279646017699118</v>
      </c>
      <c r="Q150" s="92"/>
      <c r="R150" s="100">
        <f>+P150+Q150</f>
        <v>11.279646017699118</v>
      </c>
      <c r="S150" s="92"/>
      <c r="T150" s="92"/>
      <c r="U150" s="114"/>
      <c r="V150" s="114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53"/>
      <c r="CD150" s="53"/>
      <c r="CE150" s="53"/>
      <c r="CF150" s="53"/>
    </row>
    <row r="151" spans="1:84" ht="15.75" customHeight="1" x14ac:dyDescent="0.25">
      <c r="A151" s="94">
        <f>A150+1</f>
        <v>143</v>
      </c>
      <c r="B151" s="92">
        <v>2026</v>
      </c>
      <c r="C151" s="92">
        <v>2027</v>
      </c>
      <c r="D151" s="92" t="s">
        <v>30</v>
      </c>
      <c r="E151" s="2" t="s">
        <v>166</v>
      </c>
      <c r="F151" s="90">
        <v>10</v>
      </c>
      <c r="G151" s="92"/>
      <c r="H151" s="112"/>
      <c r="I151" s="112"/>
      <c r="J151" s="112"/>
      <c r="K151" s="112"/>
      <c r="L151" s="112"/>
      <c r="M151" s="92">
        <v>20</v>
      </c>
      <c r="N151" s="88">
        <v>27.3</v>
      </c>
      <c r="O151" s="88">
        <v>27.3</v>
      </c>
      <c r="P151" s="100">
        <f>IF(O151=0,0,(O151*(120/113))+(68.2-72))</f>
        <v>25.191150442477884</v>
      </c>
      <c r="Q151" s="92"/>
      <c r="R151" s="100">
        <f>+P151+Q151</f>
        <v>25.191150442477884</v>
      </c>
      <c r="S151" s="92"/>
      <c r="T151" s="92"/>
      <c r="U151" s="114"/>
      <c r="V151" s="114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53"/>
      <c r="CD151" s="53"/>
      <c r="CE151" s="53"/>
      <c r="CF151" s="53"/>
    </row>
    <row r="152" spans="1:84" ht="15.75" customHeight="1" x14ac:dyDescent="0.25">
      <c r="A152" s="94">
        <f>A151+1</f>
        <v>144</v>
      </c>
      <c r="B152" s="92">
        <v>2026</v>
      </c>
      <c r="C152" s="92"/>
      <c r="D152" s="92" t="s">
        <v>30</v>
      </c>
      <c r="E152" s="59" t="s">
        <v>167</v>
      </c>
      <c r="F152" s="90">
        <v>0</v>
      </c>
      <c r="G152" s="92"/>
      <c r="H152" s="112"/>
      <c r="I152" s="112"/>
      <c r="J152" s="112"/>
      <c r="K152" s="112"/>
      <c r="L152" s="112"/>
      <c r="M152" s="92">
        <v>1</v>
      </c>
      <c r="N152" s="88">
        <v>0</v>
      </c>
      <c r="O152" s="88">
        <v>0</v>
      </c>
      <c r="P152" s="100">
        <f>IF(O152=0,0,(O152*(120/113))+(68.2-72))</f>
        <v>0</v>
      </c>
      <c r="Q152" s="92"/>
      <c r="R152" s="100">
        <f>+P152+Q152</f>
        <v>0</v>
      </c>
      <c r="S152" s="92"/>
      <c r="T152" s="92"/>
      <c r="U152" s="114"/>
      <c r="V152" s="114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53"/>
      <c r="CD152" s="53"/>
      <c r="CE152" s="53"/>
      <c r="CF152" s="53"/>
    </row>
    <row r="153" spans="1:84" ht="15.75" customHeight="1" x14ac:dyDescent="0.25">
      <c r="A153" s="94">
        <f>A152+1</f>
        <v>145</v>
      </c>
      <c r="B153" s="92">
        <v>2026</v>
      </c>
      <c r="C153" s="92">
        <v>2027</v>
      </c>
      <c r="D153" s="92" t="s">
        <v>30</v>
      </c>
      <c r="E153" s="2" t="s">
        <v>168</v>
      </c>
      <c r="F153" s="90">
        <v>0</v>
      </c>
      <c r="G153" s="92"/>
      <c r="H153" s="112"/>
      <c r="I153" s="112"/>
      <c r="J153" s="112"/>
      <c r="K153" s="112"/>
      <c r="L153" s="112"/>
      <c r="M153" s="92">
        <v>5</v>
      </c>
      <c r="N153" s="88">
        <v>19</v>
      </c>
      <c r="O153" s="88">
        <v>19</v>
      </c>
      <c r="P153" s="100">
        <f>IF(O153=0,0,(O153*(120/113))+(68.2-72))</f>
        <v>16.376991150442482</v>
      </c>
      <c r="Q153" s="92">
        <v>-4</v>
      </c>
      <c r="R153" s="100">
        <f>+P153+Q153</f>
        <v>12.376991150442482</v>
      </c>
      <c r="S153" s="92"/>
      <c r="T153" s="92"/>
      <c r="U153" s="114"/>
      <c r="V153" s="114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53"/>
      <c r="CD153" s="53"/>
      <c r="CE153" s="53"/>
      <c r="CF153" s="53"/>
    </row>
    <row r="154" spans="1:84" ht="15.75" customHeight="1" x14ac:dyDescent="0.25">
      <c r="A154" s="94">
        <f>A153+1</f>
        <v>146</v>
      </c>
      <c r="B154" s="92">
        <v>2026</v>
      </c>
      <c r="C154" s="92"/>
      <c r="D154" s="92" t="s">
        <v>32</v>
      </c>
      <c r="E154" s="2" t="s">
        <v>169</v>
      </c>
      <c r="F154" s="90">
        <v>0</v>
      </c>
      <c r="G154" s="95"/>
      <c r="H154" s="112"/>
      <c r="I154" s="112"/>
      <c r="J154" s="112"/>
      <c r="K154" s="112"/>
      <c r="L154" s="112"/>
      <c r="M154" s="92">
        <v>5</v>
      </c>
      <c r="N154" s="88">
        <v>19.899999999999999</v>
      </c>
      <c r="O154" s="88">
        <v>19.899999999999999</v>
      </c>
      <c r="P154" s="100">
        <f>IF(O154=0,0,(O154*(106/113))+(65.3-72))</f>
        <v>11.967256637168138</v>
      </c>
      <c r="Q154" s="92">
        <v>-4</v>
      </c>
      <c r="R154" s="100">
        <f>+P154+Q154</f>
        <v>7.9672566371681377</v>
      </c>
      <c r="S154" s="95"/>
      <c r="T154" s="92"/>
      <c r="U154" s="114"/>
      <c r="V154" s="114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53"/>
      <c r="CD154" s="53"/>
      <c r="CE154" s="53"/>
      <c r="CF154" s="53"/>
    </row>
    <row r="155" spans="1:84" ht="15.75" customHeight="1" x14ac:dyDescent="0.25">
      <c r="A155" s="94">
        <f>A154+1</f>
        <v>147</v>
      </c>
      <c r="B155" s="92"/>
      <c r="C155" s="92">
        <v>2027</v>
      </c>
      <c r="D155" s="92" t="s">
        <v>30</v>
      </c>
      <c r="E155" s="59" t="s">
        <v>582</v>
      </c>
      <c r="F155" s="90">
        <v>0</v>
      </c>
      <c r="G155" s="95"/>
      <c r="H155" s="112"/>
      <c r="I155" s="112"/>
      <c r="J155" s="112"/>
      <c r="K155" s="112"/>
      <c r="L155" s="112"/>
      <c r="M155" s="92">
        <v>2</v>
      </c>
      <c r="N155" s="88">
        <v>0</v>
      </c>
      <c r="O155" s="88">
        <v>0</v>
      </c>
      <c r="P155" s="100">
        <f>IF(O155=0,0,(O155*(120/113))+(68.2-72))</f>
        <v>0</v>
      </c>
      <c r="Q155" s="92"/>
      <c r="R155" s="100">
        <f>+P155+Q155</f>
        <v>0</v>
      </c>
      <c r="S155" s="95"/>
      <c r="T155" s="92"/>
      <c r="U155" s="114"/>
      <c r="V155" s="114"/>
      <c r="W155" s="96"/>
      <c r="X155" s="96"/>
      <c r="Y155" s="96"/>
      <c r="Z155" s="88"/>
      <c r="AA155" s="96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53"/>
      <c r="CD155" s="53"/>
      <c r="CE155" s="53"/>
      <c r="CF155" s="53"/>
    </row>
    <row r="156" spans="1:84" ht="15.75" customHeight="1" x14ac:dyDescent="0.25">
      <c r="A156" s="94">
        <f>A155+1</f>
        <v>148</v>
      </c>
      <c r="B156" s="92">
        <v>2026</v>
      </c>
      <c r="C156" s="92"/>
      <c r="D156" s="92" t="s">
        <v>30</v>
      </c>
      <c r="E156" s="65" t="s">
        <v>170</v>
      </c>
      <c r="F156" s="90">
        <v>3</v>
      </c>
      <c r="G156" s="95"/>
      <c r="H156" s="112"/>
      <c r="I156" s="112"/>
      <c r="J156" s="112"/>
      <c r="K156" s="112"/>
      <c r="L156" s="112"/>
      <c r="M156" s="92">
        <v>20</v>
      </c>
      <c r="N156" s="88">
        <v>7.5</v>
      </c>
      <c r="O156" s="88">
        <v>7.5</v>
      </c>
      <c r="P156" s="100">
        <f>IF(O156=0,0,(O156*(120/113))+(68.2-72))</f>
        <v>4.1646017699115081</v>
      </c>
      <c r="Q156" s="92"/>
      <c r="R156" s="100">
        <f>+P156+Q156</f>
        <v>4.1646017699115081</v>
      </c>
      <c r="S156" s="92"/>
      <c r="T156" s="92"/>
      <c r="U156" s="114"/>
      <c r="V156" s="114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53"/>
      <c r="CD156" s="53"/>
      <c r="CE156" s="53"/>
      <c r="CF156" s="53"/>
    </row>
    <row r="157" spans="1:84" ht="14.25" customHeight="1" x14ac:dyDescent="0.25">
      <c r="A157" s="94">
        <f>A156+1</f>
        <v>149</v>
      </c>
      <c r="B157" s="92">
        <v>2026</v>
      </c>
      <c r="C157" s="92"/>
      <c r="D157" s="92" t="s">
        <v>30</v>
      </c>
      <c r="E157" s="2" t="s">
        <v>171</v>
      </c>
      <c r="F157" s="90">
        <v>26</v>
      </c>
      <c r="G157" s="92"/>
      <c r="H157" s="112"/>
      <c r="I157" s="112"/>
      <c r="J157" s="112"/>
      <c r="K157" s="112"/>
      <c r="L157" s="112"/>
      <c r="M157" s="92">
        <v>20</v>
      </c>
      <c r="N157" s="88">
        <v>11.4</v>
      </c>
      <c r="O157" s="88">
        <v>11.4</v>
      </c>
      <c r="P157" s="100">
        <f>IF(O157=0,0,(O157*(120/113))+(68.2-72))</f>
        <v>8.3061946902654906</v>
      </c>
      <c r="Q157" s="92"/>
      <c r="R157" s="100">
        <f>+P157+Q157</f>
        <v>8.3061946902654906</v>
      </c>
      <c r="S157" s="92"/>
      <c r="T157" s="92"/>
      <c r="U157" s="114"/>
      <c r="V157" s="114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53"/>
      <c r="CD157" s="53"/>
      <c r="CE157" s="53"/>
      <c r="CF157" s="53"/>
    </row>
    <row r="158" spans="1:84" ht="14.25" customHeight="1" x14ac:dyDescent="0.25">
      <c r="A158" s="94">
        <f>A157+1</f>
        <v>150</v>
      </c>
      <c r="B158" s="92"/>
      <c r="C158" s="92">
        <v>2027</v>
      </c>
      <c r="D158" s="92" t="s">
        <v>30</v>
      </c>
      <c r="E158" s="2" t="s">
        <v>368</v>
      </c>
      <c r="F158" s="90">
        <v>2</v>
      </c>
      <c r="G158" s="92"/>
      <c r="H158" s="112"/>
      <c r="I158" s="112"/>
      <c r="J158" s="112"/>
      <c r="K158" s="112"/>
      <c r="L158" s="112"/>
      <c r="M158" s="92">
        <v>20</v>
      </c>
      <c r="N158" s="88">
        <v>16.3</v>
      </c>
      <c r="O158" s="88">
        <v>16.3</v>
      </c>
      <c r="P158" s="100">
        <f>IF(O158=0,0,(O158*(120/113))+(68.2-72))</f>
        <v>13.509734513274342</v>
      </c>
      <c r="Q158" s="92"/>
      <c r="R158" s="100">
        <f>+P158+Q158</f>
        <v>13.509734513274342</v>
      </c>
      <c r="S158" s="92"/>
      <c r="T158" s="92"/>
      <c r="U158" s="119"/>
      <c r="V158" s="114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53"/>
      <c r="CD158" s="53"/>
      <c r="CE158" s="53"/>
      <c r="CF158" s="53"/>
    </row>
    <row r="159" spans="1:84" ht="15.75" customHeight="1" x14ac:dyDescent="0.25">
      <c r="A159" s="94">
        <f>A158+1</f>
        <v>151</v>
      </c>
      <c r="B159" s="92">
        <v>2026</v>
      </c>
      <c r="C159" s="92">
        <v>2027</v>
      </c>
      <c r="D159" s="92" t="s">
        <v>30</v>
      </c>
      <c r="E159" s="2" t="s">
        <v>172</v>
      </c>
      <c r="F159" s="90">
        <v>0</v>
      </c>
      <c r="G159" s="92"/>
      <c r="H159" s="112"/>
      <c r="I159" s="112"/>
      <c r="J159" s="112"/>
      <c r="K159" s="112"/>
      <c r="L159" s="112"/>
      <c r="M159" s="92">
        <v>5</v>
      </c>
      <c r="N159" s="88">
        <v>25.1</v>
      </c>
      <c r="O159" s="88">
        <v>25.1</v>
      </c>
      <c r="P159" s="100">
        <f>IF(O159=0,0,(O159*(120/113))+(68.2-72))</f>
        <v>22.854867256637174</v>
      </c>
      <c r="Q159" s="92">
        <v>-4</v>
      </c>
      <c r="R159" s="100">
        <f>+P159+Q159</f>
        <v>18.854867256637174</v>
      </c>
      <c r="S159" s="95"/>
      <c r="T159" s="92"/>
      <c r="U159" s="114"/>
      <c r="V159" s="114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53"/>
      <c r="CD159" s="53"/>
      <c r="CE159" s="53"/>
      <c r="CF159" s="53"/>
    </row>
    <row r="160" spans="1:84" ht="15.75" customHeight="1" x14ac:dyDescent="0.25">
      <c r="A160" s="94">
        <f>A159+1</f>
        <v>152</v>
      </c>
      <c r="B160" s="92">
        <v>2026</v>
      </c>
      <c r="C160" s="92">
        <v>2027</v>
      </c>
      <c r="D160" s="92" t="s">
        <v>30</v>
      </c>
      <c r="E160" s="2" t="s">
        <v>173</v>
      </c>
      <c r="F160" s="90">
        <v>0</v>
      </c>
      <c r="G160" s="92"/>
      <c r="H160" s="112"/>
      <c r="I160" s="112"/>
      <c r="J160" s="112"/>
      <c r="K160" s="112"/>
      <c r="L160" s="112"/>
      <c r="M160" s="92">
        <v>6</v>
      </c>
      <c r="N160" s="88">
        <v>14.8</v>
      </c>
      <c r="O160" s="88">
        <v>14.8</v>
      </c>
      <c r="P160" s="100">
        <f>IF(O160=0,0,(O160*(120/113))+(68.2-72))</f>
        <v>11.91681415929204</v>
      </c>
      <c r="Q160" s="92"/>
      <c r="R160" s="100">
        <f>+P160+Q160</f>
        <v>11.91681415929204</v>
      </c>
      <c r="U160" s="114"/>
      <c r="V160" s="114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53"/>
      <c r="CD160" s="53"/>
      <c r="CE160" s="53"/>
      <c r="CF160" s="53"/>
    </row>
    <row r="161" spans="1:84" ht="15.75" customHeight="1" x14ac:dyDescent="0.25">
      <c r="A161" s="94">
        <f>A160+1</f>
        <v>153</v>
      </c>
      <c r="B161" s="92"/>
      <c r="C161" s="92">
        <v>2027</v>
      </c>
      <c r="D161" s="92" t="s">
        <v>30</v>
      </c>
      <c r="E161" s="59" t="s">
        <v>602</v>
      </c>
      <c r="F161" s="90">
        <v>0</v>
      </c>
      <c r="G161" s="92"/>
      <c r="H161" s="112"/>
      <c r="I161" s="112"/>
      <c r="J161" s="112"/>
      <c r="K161" s="112"/>
      <c r="L161" s="112"/>
      <c r="M161" s="92">
        <v>3</v>
      </c>
      <c r="N161" s="88">
        <v>0</v>
      </c>
      <c r="O161" s="88">
        <v>0</v>
      </c>
      <c r="P161" s="100">
        <f>IF(O161=0,0,(O161*(120/113))+(68.2-72))</f>
        <v>0</v>
      </c>
      <c r="Q161" s="92"/>
      <c r="R161" s="100">
        <f>+P161+Q161</f>
        <v>0</v>
      </c>
      <c r="T161" s="95"/>
      <c r="U161" s="114"/>
      <c r="V161" s="114"/>
      <c r="W161" s="84"/>
      <c r="X161" s="122"/>
      <c r="Y161" s="96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53"/>
      <c r="CD161" s="53"/>
      <c r="CE161" s="53"/>
      <c r="CF161" s="53"/>
    </row>
    <row r="162" spans="1:84" ht="15.75" customHeight="1" x14ac:dyDescent="0.25">
      <c r="A162" s="94">
        <f>A161+1</f>
        <v>154</v>
      </c>
      <c r="B162" s="92">
        <v>2026</v>
      </c>
      <c r="C162" s="92"/>
      <c r="D162" s="92" t="s">
        <v>30</v>
      </c>
      <c r="E162" s="2" t="s">
        <v>174</v>
      </c>
      <c r="F162" s="90">
        <v>2</v>
      </c>
      <c r="G162" s="92"/>
      <c r="H162" s="112"/>
      <c r="I162" s="112"/>
      <c r="J162" s="112"/>
      <c r="K162" s="112"/>
      <c r="L162" s="112"/>
      <c r="M162" s="92">
        <v>20</v>
      </c>
      <c r="N162" s="88">
        <v>15</v>
      </c>
      <c r="O162" s="88">
        <v>15</v>
      </c>
      <c r="P162" s="100">
        <f>IF(O162=0,0,(O162*(120/113))+(68.2-72))</f>
        <v>12.129203539823013</v>
      </c>
      <c r="Q162" s="92"/>
      <c r="R162" s="100">
        <f>+P162+Q162</f>
        <v>12.129203539823013</v>
      </c>
      <c r="S162" s="95"/>
      <c r="T162" s="92"/>
      <c r="U162" s="114"/>
      <c r="V162" s="114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53"/>
      <c r="CD162" s="53"/>
      <c r="CE162" s="53"/>
      <c r="CF162" s="53"/>
    </row>
    <row r="163" spans="1:84" ht="15.75" customHeight="1" x14ac:dyDescent="0.25">
      <c r="A163" s="94">
        <f>A162+1</f>
        <v>155</v>
      </c>
      <c r="B163" s="92">
        <v>2026</v>
      </c>
      <c r="C163" s="92"/>
      <c r="D163" s="92" t="s">
        <v>30</v>
      </c>
      <c r="E163" s="2" t="s">
        <v>175</v>
      </c>
      <c r="F163" s="90">
        <v>19</v>
      </c>
      <c r="G163" s="92"/>
      <c r="H163" s="112"/>
      <c r="I163" s="112"/>
      <c r="J163" s="112"/>
      <c r="K163" s="112"/>
      <c r="L163" s="112"/>
      <c r="M163" s="92">
        <v>20</v>
      </c>
      <c r="N163" s="88">
        <v>6.3</v>
      </c>
      <c r="O163" s="88">
        <v>6.3</v>
      </c>
      <c r="P163" s="100">
        <f>IF(O163=0,0,(O163*(120/113))+(68.2-72))</f>
        <v>2.8902654867256672</v>
      </c>
      <c r="Q163" s="92"/>
      <c r="R163" s="100">
        <f>+P163+Q163</f>
        <v>2.8902654867256672</v>
      </c>
      <c r="S163" s="92"/>
      <c r="T163" s="95"/>
      <c r="U163" s="114"/>
      <c r="V163" s="114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53"/>
      <c r="CD163" s="53"/>
      <c r="CE163" s="53"/>
      <c r="CF163" s="53"/>
    </row>
    <row r="164" spans="1:84" ht="15.75" customHeight="1" x14ac:dyDescent="0.25">
      <c r="A164" s="94">
        <f>A163+1</f>
        <v>156</v>
      </c>
      <c r="B164" s="92">
        <v>2026</v>
      </c>
      <c r="C164" s="92"/>
      <c r="D164" s="92" t="s">
        <v>30</v>
      </c>
      <c r="E164" s="2" t="s">
        <v>176</v>
      </c>
      <c r="F164" s="90">
        <v>0</v>
      </c>
      <c r="G164" s="92"/>
      <c r="H164" s="112"/>
      <c r="I164" s="112"/>
      <c r="J164" s="112"/>
      <c r="K164" s="112"/>
      <c r="L164" s="112"/>
      <c r="M164" s="92">
        <v>6</v>
      </c>
      <c r="N164" s="88">
        <v>17.5</v>
      </c>
      <c r="O164" s="88">
        <v>17.5</v>
      </c>
      <c r="P164" s="100">
        <f>IF(O164=0,0,(O164*(120/113))+(68.2-72))</f>
        <v>14.784070796460181</v>
      </c>
      <c r="Q164" s="92"/>
      <c r="R164" s="100">
        <f>+P164+Q164</f>
        <v>14.784070796460181</v>
      </c>
      <c r="S164" s="92"/>
      <c r="T164" s="95"/>
      <c r="U164" s="114"/>
      <c r="V164" s="114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53"/>
      <c r="CD164" s="53"/>
      <c r="CE164" s="53"/>
      <c r="CF164" s="53"/>
    </row>
    <row r="165" spans="1:84" ht="15.75" customHeight="1" x14ac:dyDescent="0.25">
      <c r="A165" s="94">
        <f>A164+1</f>
        <v>157</v>
      </c>
      <c r="B165" s="92">
        <v>2026</v>
      </c>
      <c r="C165" s="92">
        <v>2027</v>
      </c>
      <c r="D165" s="92" t="s">
        <v>32</v>
      </c>
      <c r="E165" s="2" t="s">
        <v>177</v>
      </c>
      <c r="F165" s="90">
        <v>0</v>
      </c>
      <c r="G165" s="95"/>
      <c r="H165" s="112"/>
      <c r="I165" s="112"/>
      <c r="J165" s="112"/>
      <c r="K165" s="112"/>
      <c r="L165" s="112"/>
      <c r="M165" s="92">
        <v>5</v>
      </c>
      <c r="N165" s="88">
        <v>19.899999999999999</v>
      </c>
      <c r="O165" s="88">
        <v>19.899999999999999</v>
      </c>
      <c r="P165" s="100">
        <f>IF(O165=0,0,(O165*(106/113))+(65.3-72))</f>
        <v>11.967256637168138</v>
      </c>
      <c r="Q165" s="92">
        <v>-4</v>
      </c>
      <c r="R165" s="100">
        <f>+P165+Q165</f>
        <v>7.9672566371681377</v>
      </c>
      <c r="S165" s="92"/>
      <c r="T165" s="92"/>
      <c r="U165" s="114"/>
      <c r="V165" s="114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53"/>
      <c r="CD165" s="53"/>
      <c r="CE165" s="53"/>
      <c r="CF165" s="53"/>
    </row>
    <row r="166" spans="1:84" ht="15.75" customHeight="1" x14ac:dyDescent="0.25">
      <c r="A166" s="94">
        <f>A165+1</f>
        <v>158</v>
      </c>
      <c r="B166" s="92">
        <v>2026</v>
      </c>
      <c r="C166" s="92"/>
      <c r="D166" s="92" t="s">
        <v>30</v>
      </c>
      <c r="E166" s="2" t="s">
        <v>178</v>
      </c>
      <c r="F166" s="90">
        <v>0</v>
      </c>
      <c r="G166" s="95"/>
      <c r="H166" s="112"/>
      <c r="I166" s="112"/>
      <c r="J166" s="112"/>
      <c r="K166" s="112"/>
      <c r="L166" s="112"/>
      <c r="M166" s="92">
        <v>5</v>
      </c>
      <c r="N166" s="88">
        <v>10.6</v>
      </c>
      <c r="O166" s="88">
        <v>10.6</v>
      </c>
      <c r="P166" s="100">
        <f>IF(O166=0,0,(O166*(120/113))+(68.2-72))</f>
        <v>7.4566371681415973</v>
      </c>
      <c r="Q166" s="92">
        <v>-4</v>
      </c>
      <c r="R166" s="100">
        <f>+P166+Q166</f>
        <v>3.4566371681415973</v>
      </c>
      <c r="S166" s="92"/>
      <c r="T166" s="92"/>
      <c r="U166" s="114"/>
      <c r="V166" s="114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53"/>
      <c r="CD166" s="53"/>
      <c r="CE166" s="53"/>
      <c r="CF166" s="53"/>
    </row>
    <row r="167" spans="1:84" ht="15" customHeight="1" x14ac:dyDescent="0.25">
      <c r="A167" s="94">
        <f>A166+1</f>
        <v>159</v>
      </c>
      <c r="B167" s="92">
        <v>2026</v>
      </c>
      <c r="C167" s="92">
        <v>2027</v>
      </c>
      <c r="D167" s="92" t="s">
        <v>30</v>
      </c>
      <c r="E167" s="2" t="s">
        <v>179</v>
      </c>
      <c r="F167" s="90">
        <v>7</v>
      </c>
      <c r="G167" s="95"/>
      <c r="H167" s="112"/>
      <c r="I167" s="112"/>
      <c r="J167" s="112"/>
      <c r="K167" s="112"/>
      <c r="L167" s="112"/>
      <c r="M167" s="92">
        <v>20</v>
      </c>
      <c r="N167" s="88">
        <v>11.9</v>
      </c>
      <c r="O167" s="88">
        <v>11.9</v>
      </c>
      <c r="P167" s="100">
        <f>IF(O167=0,0,(O167*(120/113))+(68.2-72))</f>
        <v>8.8371681415929242</v>
      </c>
      <c r="Q167" s="92"/>
      <c r="R167" s="100">
        <f>+P167+Q167</f>
        <v>8.8371681415929242</v>
      </c>
      <c r="S167" s="92"/>
      <c r="T167" s="92"/>
      <c r="U167" s="114"/>
      <c r="V167" s="114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53"/>
      <c r="CD167" s="53"/>
      <c r="CE167" s="53"/>
      <c r="CF167" s="53"/>
    </row>
    <row r="168" spans="1:84" ht="15.75" customHeight="1" x14ac:dyDescent="0.25">
      <c r="A168" s="94">
        <f>A167+1</f>
        <v>160</v>
      </c>
      <c r="B168" s="92">
        <v>2026</v>
      </c>
      <c r="C168" s="92">
        <v>2027</v>
      </c>
      <c r="D168" s="92" t="s">
        <v>32</v>
      </c>
      <c r="E168" s="2" t="s">
        <v>579</v>
      </c>
      <c r="F168" s="90">
        <v>0</v>
      </c>
      <c r="G168" s="92"/>
      <c r="H168" s="112"/>
      <c r="I168" s="112"/>
      <c r="J168" s="112"/>
      <c r="K168" s="112"/>
      <c r="L168" s="112"/>
      <c r="M168" s="92">
        <v>5</v>
      </c>
      <c r="N168" s="88">
        <v>21</v>
      </c>
      <c r="O168" s="88">
        <v>21</v>
      </c>
      <c r="P168" s="100">
        <f>IF(O168=0,0,(O168*(106/113))+(65.3-72))</f>
        <v>12.999115044247784</v>
      </c>
      <c r="Q168" s="92">
        <v>-4</v>
      </c>
      <c r="R168" s="100">
        <f>+P168+Q168</f>
        <v>8.9991150442477839</v>
      </c>
      <c r="S168" s="92"/>
      <c r="T168" s="95"/>
      <c r="U168" s="114"/>
      <c r="V168" s="114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53"/>
      <c r="CD168" s="53"/>
      <c r="CE168" s="53"/>
      <c r="CF168" s="53"/>
    </row>
    <row r="169" spans="1:84" ht="14.25" customHeight="1" x14ac:dyDescent="0.25">
      <c r="A169" s="94">
        <f>A168+1</f>
        <v>161</v>
      </c>
      <c r="B169" s="92">
        <v>2026</v>
      </c>
      <c r="C169" s="92">
        <v>2027</v>
      </c>
      <c r="D169" s="92" t="s">
        <v>30</v>
      </c>
      <c r="E169" s="2" t="s">
        <v>181</v>
      </c>
      <c r="F169" s="90">
        <v>27</v>
      </c>
      <c r="G169" s="92"/>
      <c r="H169" s="112"/>
      <c r="I169" s="112"/>
      <c r="J169" s="112"/>
      <c r="K169" s="112"/>
      <c r="L169" s="112"/>
      <c r="M169" s="92">
        <v>20</v>
      </c>
      <c r="N169" s="88">
        <v>9.1</v>
      </c>
      <c r="O169" s="88">
        <v>9.1</v>
      </c>
      <c r="P169" s="100">
        <f>IF(O169=0,0,(O169*(120/113))+(68.2-72))</f>
        <v>5.8637168141592948</v>
      </c>
      <c r="Q169" s="92"/>
      <c r="R169" s="100">
        <f>+P169+Q169</f>
        <v>5.8637168141592948</v>
      </c>
      <c r="S169" s="92"/>
      <c r="T169" s="92"/>
      <c r="U169" s="114"/>
      <c r="V169" s="114"/>
      <c r="W169" s="88"/>
      <c r="X169" s="88"/>
      <c r="Y169" s="88"/>
      <c r="Z169" s="93"/>
      <c r="AA169" s="93"/>
      <c r="AB169" s="93"/>
      <c r="AC169" s="93"/>
      <c r="AD169" s="93"/>
      <c r="AE169" s="93"/>
      <c r="AF169" s="93"/>
      <c r="AG169" s="93"/>
      <c r="AH169" s="93"/>
      <c r="AI169" s="93"/>
      <c r="AJ169" s="93"/>
      <c r="AK169" s="93"/>
      <c r="AL169" s="93"/>
      <c r="AM169" s="93"/>
      <c r="AN169" s="93"/>
      <c r="AO169" s="53"/>
      <c r="AP169" s="53"/>
      <c r="AQ169" s="53"/>
      <c r="AR169" s="53"/>
      <c r="AS169" s="53"/>
      <c r="AT169" s="53"/>
      <c r="AU169" s="53"/>
      <c r="AV169" s="53"/>
      <c r="AW169" s="53"/>
      <c r="AX169" s="53"/>
      <c r="AY169" s="53"/>
      <c r="AZ169" s="53"/>
      <c r="BA169" s="53"/>
      <c r="BB169" s="53"/>
      <c r="BC169" s="53"/>
      <c r="BD169" s="53"/>
      <c r="BE169" s="53"/>
      <c r="BF169" s="53"/>
      <c r="BG169" s="53"/>
      <c r="BH169" s="53"/>
      <c r="BI169" s="53"/>
      <c r="BJ169" s="53"/>
      <c r="BK169" s="53"/>
      <c r="BL169" s="53"/>
      <c r="BM169" s="53"/>
      <c r="BN169" s="53"/>
      <c r="BO169" s="53"/>
      <c r="BP169" s="53"/>
      <c r="BQ169" s="53"/>
      <c r="BR169" s="53"/>
      <c r="BS169" s="53"/>
      <c r="BT169" s="53"/>
      <c r="BU169" s="53"/>
      <c r="BV169" s="53"/>
      <c r="BW169" s="53"/>
      <c r="BX169" s="53"/>
      <c r="BY169" s="53"/>
      <c r="BZ169" s="53"/>
      <c r="CA169" s="53"/>
      <c r="CB169" s="53"/>
      <c r="CC169" s="53"/>
      <c r="CD169" s="53"/>
      <c r="CE169" s="53"/>
      <c r="CF169" s="53"/>
    </row>
    <row r="170" spans="1:84" ht="15.75" customHeight="1" x14ac:dyDescent="0.25">
      <c r="A170" s="94">
        <f>A169+1</f>
        <v>162</v>
      </c>
      <c r="B170" s="92">
        <v>2026</v>
      </c>
      <c r="C170" s="92"/>
      <c r="D170" s="92" t="s">
        <v>30</v>
      </c>
      <c r="E170" s="2" t="s">
        <v>182</v>
      </c>
      <c r="F170" s="90">
        <v>0</v>
      </c>
      <c r="G170" s="92"/>
      <c r="H170" s="112"/>
      <c r="I170" s="112"/>
      <c r="J170" s="112"/>
      <c r="K170" s="112"/>
      <c r="L170" s="112"/>
      <c r="M170" s="92">
        <v>20</v>
      </c>
      <c r="N170" s="88">
        <v>14.7</v>
      </c>
      <c r="O170" s="88">
        <v>14.7</v>
      </c>
      <c r="P170" s="100">
        <f>IF(O170=0,0,(O170*(120/113))+(68.2-72))</f>
        <v>11.810619469026552</v>
      </c>
      <c r="Q170" s="92"/>
      <c r="R170" s="100">
        <f>+P170+Q170</f>
        <v>11.810619469026552</v>
      </c>
      <c r="S170" s="92"/>
      <c r="T170" s="92"/>
      <c r="U170" s="114"/>
      <c r="V170" s="114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53"/>
      <c r="CD170" s="53"/>
      <c r="CE170" s="53"/>
      <c r="CF170" s="53"/>
    </row>
    <row r="171" spans="1:84" ht="15.75" customHeight="1" x14ac:dyDescent="0.25">
      <c r="A171" s="94">
        <f>A170+1</f>
        <v>163</v>
      </c>
      <c r="B171" s="92">
        <v>2026</v>
      </c>
      <c r="C171" s="92"/>
      <c r="D171" s="92" t="s">
        <v>30</v>
      </c>
      <c r="E171" s="59" t="s">
        <v>183</v>
      </c>
      <c r="F171" s="90">
        <v>0</v>
      </c>
      <c r="G171" s="92"/>
      <c r="H171" s="112"/>
      <c r="I171" s="112"/>
      <c r="J171" s="112"/>
      <c r="K171" s="112"/>
      <c r="L171" s="112"/>
      <c r="M171" s="92">
        <v>1</v>
      </c>
      <c r="N171" s="88">
        <v>0</v>
      </c>
      <c r="O171" s="88">
        <v>0</v>
      </c>
      <c r="P171" s="100">
        <f>IF(O171=0,0,(O171*(120/113))+(68.2-72))</f>
        <v>0</v>
      </c>
      <c r="Q171" s="92"/>
      <c r="R171" s="100">
        <f>+P171+Q171</f>
        <v>0</v>
      </c>
      <c r="S171" s="92"/>
      <c r="T171" s="92"/>
      <c r="U171" s="114"/>
      <c r="V171" s="114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53"/>
      <c r="CD171" s="53"/>
      <c r="CE171" s="53"/>
      <c r="CF171" s="53"/>
    </row>
    <row r="172" spans="1:84" ht="15.75" customHeight="1" x14ac:dyDescent="0.25">
      <c r="A172" s="94">
        <f>A171+1</f>
        <v>164</v>
      </c>
      <c r="B172" s="92">
        <v>2026</v>
      </c>
      <c r="C172" s="92"/>
      <c r="D172" s="92" t="s">
        <v>30</v>
      </c>
      <c r="E172" s="59" t="s">
        <v>184</v>
      </c>
      <c r="F172" s="90">
        <v>0</v>
      </c>
      <c r="G172" s="92"/>
      <c r="H172" s="112"/>
      <c r="I172" s="112"/>
      <c r="J172" s="112"/>
      <c r="K172" s="112"/>
      <c r="L172" s="112"/>
      <c r="M172" s="92">
        <v>1</v>
      </c>
      <c r="N172" s="88">
        <v>0</v>
      </c>
      <c r="O172" s="88">
        <v>0</v>
      </c>
      <c r="P172" s="100">
        <f>IF(O172=0,0,(O172*(120/113))+(68.2-72))</f>
        <v>0</v>
      </c>
      <c r="Q172" s="92"/>
      <c r="R172" s="100">
        <f>+P172+Q172</f>
        <v>0</v>
      </c>
      <c r="S172" s="92"/>
      <c r="T172" s="92"/>
      <c r="U172" s="114"/>
      <c r="V172" s="114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53"/>
      <c r="CD172" s="53"/>
      <c r="CE172" s="53"/>
      <c r="CF172" s="53"/>
    </row>
    <row r="173" spans="1:84" ht="15.75" customHeight="1" x14ac:dyDescent="0.25">
      <c r="A173" s="94">
        <f>A172+1</f>
        <v>165</v>
      </c>
      <c r="B173" s="92">
        <v>2026</v>
      </c>
      <c r="C173" s="92"/>
      <c r="D173" s="92" t="s">
        <v>32</v>
      </c>
      <c r="E173" s="2" t="s">
        <v>185</v>
      </c>
      <c r="F173" s="90">
        <v>0</v>
      </c>
      <c r="G173" s="92"/>
      <c r="H173" s="112"/>
      <c r="I173" s="112"/>
      <c r="J173" s="112"/>
      <c r="K173" s="112"/>
      <c r="L173" s="112"/>
      <c r="M173" s="92">
        <v>20</v>
      </c>
      <c r="N173" s="88">
        <v>21.8</v>
      </c>
      <c r="O173" s="88">
        <v>21.8</v>
      </c>
      <c r="P173" s="100">
        <f>IF(O173=0,0,(O173*(106/113))+(65.3-72))</f>
        <v>13.749557522123894</v>
      </c>
      <c r="Q173" s="92"/>
      <c r="R173" s="100">
        <f>+P173+Q173</f>
        <v>13.749557522123894</v>
      </c>
      <c r="S173" s="92"/>
      <c r="T173" s="92"/>
      <c r="U173" s="114"/>
      <c r="V173" s="114"/>
      <c r="W173" s="93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53"/>
      <c r="CD173" s="53"/>
      <c r="CE173" s="53"/>
      <c r="CF173" s="53"/>
    </row>
    <row r="174" spans="1:84" ht="15.75" customHeight="1" x14ac:dyDescent="0.25">
      <c r="A174" s="94">
        <f>A173+1</f>
        <v>166</v>
      </c>
      <c r="B174" s="92">
        <v>2026</v>
      </c>
      <c r="C174" s="92"/>
      <c r="D174" s="95" t="s">
        <v>30</v>
      </c>
      <c r="E174" s="53" t="s">
        <v>186</v>
      </c>
      <c r="F174" s="90">
        <v>0</v>
      </c>
      <c r="G174" s="92"/>
      <c r="H174" s="112"/>
      <c r="I174" s="112"/>
      <c r="J174" s="112"/>
      <c r="K174" s="112"/>
      <c r="L174" s="112"/>
      <c r="M174" s="92">
        <v>20</v>
      </c>
      <c r="N174" s="88">
        <v>10.9</v>
      </c>
      <c r="O174" s="88">
        <v>10.9</v>
      </c>
      <c r="P174" s="100">
        <f>IF(O174=0,0,(O174*(120/113))+(68.2-72))</f>
        <v>7.7752212389380571</v>
      </c>
      <c r="Q174" s="92"/>
      <c r="R174" s="100">
        <f>+P174+Q174</f>
        <v>7.7752212389380571</v>
      </c>
      <c r="S174" s="92"/>
      <c r="T174" s="95"/>
      <c r="U174" s="114"/>
      <c r="V174" s="114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53"/>
      <c r="CD174" s="53"/>
      <c r="CE174" s="53"/>
      <c r="CF174" s="53"/>
    </row>
    <row r="175" spans="1:84" ht="15.6" customHeight="1" x14ac:dyDescent="0.25">
      <c r="A175" s="94">
        <f>A174+1</f>
        <v>167</v>
      </c>
      <c r="B175" s="92">
        <v>2026</v>
      </c>
      <c r="C175" s="92">
        <v>2027</v>
      </c>
      <c r="D175" s="92" t="s">
        <v>32</v>
      </c>
      <c r="E175" s="2" t="s">
        <v>187</v>
      </c>
      <c r="F175" s="90">
        <v>15</v>
      </c>
      <c r="G175" s="92"/>
      <c r="H175" s="112"/>
      <c r="I175" s="112"/>
      <c r="J175" s="112"/>
      <c r="K175" s="112"/>
      <c r="L175" s="112"/>
      <c r="M175" s="92">
        <v>20</v>
      </c>
      <c r="N175" s="88">
        <v>22.1</v>
      </c>
      <c r="O175" s="88">
        <v>23.6</v>
      </c>
      <c r="P175" s="100">
        <f>IF(O175=0,0,(O175*(106/113))+(65.3-72))</f>
        <v>15.438053097345133</v>
      </c>
      <c r="Q175" s="92"/>
      <c r="R175" s="100">
        <f>+P175+Q175</f>
        <v>15.438053097345133</v>
      </c>
      <c r="S175" s="92"/>
      <c r="T175" s="92"/>
      <c r="U175" s="114"/>
      <c r="V175" s="114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53"/>
      <c r="CD175" s="53"/>
      <c r="CE175" s="53"/>
      <c r="CF175" s="53"/>
    </row>
    <row r="176" spans="1:84" ht="15.6" customHeight="1" x14ac:dyDescent="0.25">
      <c r="A176" s="94">
        <f>A175+1</f>
        <v>168</v>
      </c>
      <c r="B176" s="92">
        <v>2026</v>
      </c>
      <c r="C176" s="92"/>
      <c r="D176" s="92" t="s">
        <v>32</v>
      </c>
      <c r="E176" s="2" t="s">
        <v>188</v>
      </c>
      <c r="F176" s="90">
        <v>0</v>
      </c>
      <c r="G176" s="92"/>
      <c r="H176" s="112"/>
      <c r="I176" s="112"/>
      <c r="J176" s="112"/>
      <c r="K176" s="112"/>
      <c r="L176" s="112"/>
      <c r="M176" s="92">
        <v>6</v>
      </c>
      <c r="N176" s="88">
        <v>21.4</v>
      </c>
      <c r="O176" s="88">
        <v>21.4</v>
      </c>
      <c r="P176" s="100">
        <f>IF(O176=0,0,(O176*(106/113))+(65.3-72))</f>
        <v>13.374336283185837</v>
      </c>
      <c r="Q176" s="92"/>
      <c r="R176" s="100">
        <f>+P176+Q176</f>
        <v>13.374336283185837</v>
      </c>
      <c r="S176" s="92"/>
      <c r="T176" s="92"/>
      <c r="U176" s="114"/>
      <c r="V176" s="114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53"/>
      <c r="CD176" s="53"/>
      <c r="CE176" s="53"/>
      <c r="CF176" s="53"/>
    </row>
    <row r="177" spans="1:84" ht="15.6" customHeight="1" x14ac:dyDescent="0.25">
      <c r="A177" s="94">
        <f>A176+1</f>
        <v>169</v>
      </c>
      <c r="B177" s="92">
        <v>2026</v>
      </c>
      <c r="C177" s="92"/>
      <c r="D177" s="92" t="s">
        <v>30</v>
      </c>
      <c r="E177" s="59" t="s">
        <v>189</v>
      </c>
      <c r="F177" s="90">
        <v>0</v>
      </c>
      <c r="G177" s="92"/>
      <c r="H177" s="112"/>
      <c r="I177" s="112"/>
      <c r="J177" s="112"/>
      <c r="K177" s="112"/>
      <c r="L177" s="112"/>
      <c r="M177" s="92">
        <v>1</v>
      </c>
      <c r="N177" s="88">
        <v>0</v>
      </c>
      <c r="O177" s="88">
        <v>0</v>
      </c>
      <c r="P177" s="100">
        <f>IF(O177=0,0,(O177*(120/113))+(68.2-72))</f>
        <v>0</v>
      </c>
      <c r="Q177" s="92"/>
      <c r="R177" s="100">
        <f>+P177+Q177</f>
        <v>0</v>
      </c>
      <c r="S177" s="92"/>
      <c r="T177" s="92"/>
      <c r="U177" s="114"/>
      <c r="V177" s="114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53"/>
      <c r="CD177" s="53"/>
      <c r="CE177" s="53"/>
      <c r="CF177" s="53"/>
    </row>
    <row r="178" spans="1:84" ht="15.6" customHeight="1" x14ac:dyDescent="0.25">
      <c r="A178" s="94">
        <f>A177+1</f>
        <v>170</v>
      </c>
      <c r="B178" s="92">
        <v>2026</v>
      </c>
      <c r="C178" s="92">
        <v>2027</v>
      </c>
      <c r="D178" s="92" t="s">
        <v>30</v>
      </c>
      <c r="E178" s="2" t="s">
        <v>190</v>
      </c>
      <c r="F178" s="90">
        <v>0</v>
      </c>
      <c r="G178" s="92"/>
      <c r="H178" s="112"/>
      <c r="I178" s="112"/>
      <c r="J178" s="112"/>
      <c r="K178" s="112"/>
      <c r="L178" s="112"/>
      <c r="M178" s="92">
        <v>20</v>
      </c>
      <c r="N178" s="88">
        <v>13.4</v>
      </c>
      <c r="O178" s="88">
        <v>13.4</v>
      </c>
      <c r="P178" s="100">
        <f>IF(O178=0,0,(O178*(120/113))+(68.2-72))</f>
        <v>10.430088495575225</v>
      </c>
      <c r="Q178" s="92"/>
      <c r="R178" s="100">
        <f>+P178+Q178</f>
        <v>10.430088495575225</v>
      </c>
      <c r="S178" s="92"/>
      <c r="T178" s="92"/>
      <c r="U178" s="114"/>
      <c r="V178" s="114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53"/>
      <c r="CD178" s="53"/>
      <c r="CE178" s="53"/>
      <c r="CF178" s="53"/>
    </row>
    <row r="179" spans="1:84" ht="15.6" customHeight="1" x14ac:dyDescent="0.25">
      <c r="A179" s="94">
        <f>A178+1</f>
        <v>171</v>
      </c>
      <c r="B179" s="92">
        <v>2026</v>
      </c>
      <c r="C179" s="92"/>
      <c r="D179" s="92" t="s">
        <v>32</v>
      </c>
      <c r="E179" s="2" t="s">
        <v>191</v>
      </c>
      <c r="F179" s="90">
        <v>2</v>
      </c>
      <c r="G179" s="92"/>
      <c r="H179" s="112"/>
      <c r="I179" s="112"/>
      <c r="J179" s="114"/>
      <c r="K179" s="112"/>
      <c r="L179" s="112"/>
      <c r="M179" s="95">
        <v>20</v>
      </c>
      <c r="N179" s="88">
        <v>19.5</v>
      </c>
      <c r="O179" s="88">
        <v>19.5</v>
      </c>
      <c r="P179" s="100">
        <f>IF(O179=0,0,(O179*(106/113))+(65.3-72))</f>
        <v>11.592035398230085</v>
      </c>
      <c r="Q179" s="95"/>
      <c r="R179" s="100">
        <f>+P179+Q179</f>
        <v>11.592035398230085</v>
      </c>
      <c r="S179" s="92"/>
      <c r="T179" s="92"/>
      <c r="U179" s="114"/>
      <c r="V179" s="114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53"/>
      <c r="CD179" s="53"/>
      <c r="CE179" s="53"/>
      <c r="CF179" s="53"/>
    </row>
    <row r="180" spans="1:84" ht="15.6" customHeight="1" x14ac:dyDescent="0.25">
      <c r="A180" s="94">
        <f>A179+1</f>
        <v>172</v>
      </c>
      <c r="B180" s="92">
        <v>2026</v>
      </c>
      <c r="C180" s="92"/>
      <c r="D180" s="92" t="s">
        <v>30</v>
      </c>
      <c r="E180" s="2" t="s">
        <v>192</v>
      </c>
      <c r="F180" s="90">
        <v>9</v>
      </c>
      <c r="G180" s="92"/>
      <c r="H180" s="112"/>
      <c r="I180" s="112"/>
      <c r="J180" s="112"/>
      <c r="K180" s="112"/>
      <c r="L180" s="112"/>
      <c r="M180" s="95">
        <v>20</v>
      </c>
      <c r="N180" s="88">
        <v>9.1</v>
      </c>
      <c r="O180" s="88">
        <v>9.1</v>
      </c>
      <c r="P180" s="100">
        <f>IF(O180=0,0,(O180*(120/113))+(68.2-72))</f>
        <v>5.8637168141592948</v>
      </c>
      <c r="Q180" s="95"/>
      <c r="R180" s="100">
        <f>+P180+Q180</f>
        <v>5.8637168141592948</v>
      </c>
      <c r="S180" s="92"/>
      <c r="T180" s="92"/>
      <c r="U180" s="114"/>
      <c r="V180" s="114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53"/>
      <c r="CD180" s="53"/>
      <c r="CE180" s="53"/>
      <c r="CF180" s="53"/>
    </row>
    <row r="181" spans="1:84" ht="15.6" customHeight="1" x14ac:dyDescent="0.25">
      <c r="A181" s="94">
        <f>A180+1</f>
        <v>173</v>
      </c>
      <c r="B181" s="92">
        <v>2026</v>
      </c>
      <c r="C181" s="92"/>
      <c r="D181" s="92" t="s">
        <v>30</v>
      </c>
      <c r="E181" s="59" t="s">
        <v>193</v>
      </c>
      <c r="F181" s="90">
        <v>0</v>
      </c>
      <c r="G181" s="92"/>
      <c r="H181" s="112"/>
      <c r="I181" s="112"/>
      <c r="J181" s="112"/>
      <c r="K181" s="112"/>
      <c r="L181" s="112"/>
      <c r="M181" s="95">
        <v>3</v>
      </c>
      <c r="N181" s="88">
        <v>0</v>
      </c>
      <c r="O181" s="88">
        <v>0</v>
      </c>
      <c r="P181" s="100">
        <f>IF(O181=0,0,(O181*(120/113))+(68.2-72))</f>
        <v>0</v>
      </c>
      <c r="Q181" s="95"/>
      <c r="R181" s="100">
        <f>+P181+Q181</f>
        <v>0</v>
      </c>
      <c r="S181" s="92"/>
      <c r="T181" s="92"/>
      <c r="U181" s="114"/>
      <c r="V181" s="114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53"/>
      <c r="CD181" s="53"/>
      <c r="CE181" s="53"/>
      <c r="CF181" s="53"/>
    </row>
    <row r="182" spans="1:84" ht="15.75" customHeight="1" x14ac:dyDescent="0.25">
      <c r="A182" s="94">
        <f>A181+1</f>
        <v>174</v>
      </c>
      <c r="B182" s="92">
        <v>2026</v>
      </c>
      <c r="C182" s="92"/>
      <c r="D182" s="92" t="s">
        <v>30</v>
      </c>
      <c r="E182" s="2" t="s">
        <v>194</v>
      </c>
      <c r="F182" s="90">
        <v>0</v>
      </c>
      <c r="G182" s="92"/>
      <c r="H182" s="112"/>
      <c r="I182" s="112"/>
      <c r="J182" s="112"/>
      <c r="K182" s="112"/>
      <c r="L182" s="112"/>
      <c r="M182" s="95">
        <v>12</v>
      </c>
      <c r="N182" s="88">
        <v>20.9</v>
      </c>
      <c r="O182" s="88">
        <v>20.9</v>
      </c>
      <c r="P182" s="100">
        <f>IF(O182=0,0,(O182*(120/113))+(68.2-72))</f>
        <v>18.39469026548673</v>
      </c>
      <c r="Q182" s="95"/>
      <c r="R182" s="100">
        <f>+P182+Q182</f>
        <v>18.39469026548673</v>
      </c>
      <c r="S182" s="92"/>
      <c r="T182" s="92"/>
      <c r="U182" s="114"/>
      <c r="V182" s="114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53"/>
      <c r="CD182" s="53"/>
      <c r="CE182" s="53"/>
      <c r="CF182" s="53"/>
    </row>
    <row r="183" spans="1:84" ht="15.75" customHeight="1" x14ac:dyDescent="0.25">
      <c r="A183" s="94">
        <f>A182+1</f>
        <v>175</v>
      </c>
      <c r="B183" s="92">
        <v>2026</v>
      </c>
      <c r="C183" s="92"/>
      <c r="D183" s="92" t="s">
        <v>30</v>
      </c>
      <c r="E183" s="2" t="s">
        <v>195</v>
      </c>
      <c r="F183" s="90">
        <v>9</v>
      </c>
      <c r="G183" s="92"/>
      <c r="H183" s="112"/>
      <c r="I183" s="112"/>
      <c r="J183" s="112"/>
      <c r="K183" s="112"/>
      <c r="L183" s="112"/>
      <c r="M183" s="95">
        <v>20</v>
      </c>
      <c r="N183" s="88">
        <v>3.9</v>
      </c>
      <c r="O183" s="88">
        <v>3.9</v>
      </c>
      <c r="P183" s="100">
        <f>IF(O183=0,0,(O183*(120/113))+(68.2-72))</f>
        <v>0.34159292035398536</v>
      </c>
      <c r="Q183" s="95"/>
      <c r="R183" s="100">
        <f>+P183+Q183</f>
        <v>0.34159292035398536</v>
      </c>
      <c r="S183" s="92"/>
      <c r="T183" s="92"/>
      <c r="U183" s="114"/>
      <c r="V183" s="114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53"/>
      <c r="CD183" s="53"/>
      <c r="CE183" s="53"/>
      <c r="CF183" s="53"/>
    </row>
    <row r="184" spans="1:84" ht="15.6" customHeight="1" x14ac:dyDescent="0.25">
      <c r="A184" s="94">
        <f>A183+1</f>
        <v>176</v>
      </c>
      <c r="B184" s="92">
        <v>2026</v>
      </c>
      <c r="C184" s="92"/>
      <c r="D184" s="92" t="s">
        <v>30</v>
      </c>
      <c r="E184" s="59" t="s">
        <v>196</v>
      </c>
      <c r="F184" s="90">
        <v>0</v>
      </c>
      <c r="G184" s="92"/>
      <c r="H184" s="112"/>
      <c r="I184" s="112"/>
      <c r="J184" s="112"/>
      <c r="K184" s="112"/>
      <c r="L184" s="112"/>
      <c r="M184" s="95">
        <v>0</v>
      </c>
      <c r="N184" s="88">
        <v>0</v>
      </c>
      <c r="O184" s="88">
        <v>0</v>
      </c>
      <c r="P184" s="100">
        <f>IF(O184=0,0,(O184*(120/113))+(68.2-72))</f>
        <v>0</v>
      </c>
      <c r="Q184" s="95"/>
      <c r="R184" s="100">
        <f>+P184+Q184</f>
        <v>0</v>
      </c>
      <c r="S184" s="92"/>
      <c r="T184" s="92"/>
      <c r="U184" s="114"/>
      <c r="V184" s="114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53"/>
      <c r="CD184" s="53"/>
      <c r="CE184" s="53"/>
      <c r="CF184" s="53"/>
    </row>
    <row r="185" spans="1:84" ht="15.75" customHeight="1" x14ac:dyDescent="0.25">
      <c r="A185" s="94">
        <f>A184+1</f>
        <v>177</v>
      </c>
      <c r="B185" s="92">
        <v>2026</v>
      </c>
      <c r="C185" s="92"/>
      <c r="D185" s="92" t="s">
        <v>30</v>
      </c>
      <c r="E185" s="53" t="s">
        <v>197</v>
      </c>
      <c r="F185" s="90">
        <v>10</v>
      </c>
      <c r="G185" s="92"/>
      <c r="H185" s="112"/>
      <c r="I185" s="112"/>
      <c r="J185" s="112"/>
      <c r="K185" s="112"/>
      <c r="L185" s="112"/>
      <c r="M185" s="95">
        <v>20</v>
      </c>
      <c r="N185" s="88">
        <v>15.1</v>
      </c>
      <c r="O185" s="88">
        <v>15.1</v>
      </c>
      <c r="P185" s="100">
        <f>IF(O185=0,0,(O185*(120/113))+(68.2-72))</f>
        <v>12.235398230088499</v>
      </c>
      <c r="Q185" s="95"/>
      <c r="R185" s="100">
        <f>+P185+Q185</f>
        <v>12.235398230088499</v>
      </c>
      <c r="S185" s="92"/>
      <c r="T185" s="92"/>
      <c r="U185" s="114"/>
      <c r="V185" s="114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53"/>
      <c r="CD185" s="53"/>
      <c r="CE185" s="53"/>
      <c r="CF185" s="53"/>
    </row>
    <row r="186" spans="1:84" ht="15.6" customHeight="1" x14ac:dyDescent="0.25">
      <c r="A186" s="94">
        <f>A185+1</f>
        <v>178</v>
      </c>
      <c r="B186" s="92">
        <v>2026</v>
      </c>
      <c r="C186" s="92"/>
      <c r="D186" s="92" t="s">
        <v>30</v>
      </c>
      <c r="E186" s="53" t="s">
        <v>198</v>
      </c>
      <c r="F186" s="90">
        <v>1</v>
      </c>
      <c r="G186" s="92"/>
      <c r="H186" s="112"/>
      <c r="I186" s="112"/>
      <c r="J186" s="112"/>
      <c r="K186" s="112"/>
      <c r="L186" s="112"/>
      <c r="M186" s="95">
        <v>12</v>
      </c>
      <c r="N186" s="88">
        <v>8.6999999999999993</v>
      </c>
      <c r="O186" s="88">
        <v>8.6999999999999993</v>
      </c>
      <c r="P186" s="100">
        <f>IF(O186=0,0,(O186*(120/113))+(68.2-72))</f>
        <v>5.4389380530973472</v>
      </c>
      <c r="Q186" s="95"/>
      <c r="R186" s="100">
        <f>+P186+Q186</f>
        <v>5.4389380530973472</v>
      </c>
      <c r="S186" s="92"/>
      <c r="T186" s="92"/>
      <c r="U186" s="114"/>
      <c r="V186" s="114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53"/>
      <c r="CD186" s="53"/>
      <c r="CE186" s="53"/>
      <c r="CF186" s="53"/>
    </row>
    <row r="187" spans="1:84" ht="15.6" customHeight="1" x14ac:dyDescent="0.25">
      <c r="A187" s="94">
        <f>A186+1</f>
        <v>179</v>
      </c>
      <c r="B187" s="92">
        <v>2026</v>
      </c>
      <c r="C187" s="92"/>
      <c r="D187" s="92" t="s">
        <v>32</v>
      </c>
      <c r="E187" s="53" t="s">
        <v>199</v>
      </c>
      <c r="F187" s="90">
        <v>0</v>
      </c>
      <c r="G187" s="92"/>
      <c r="H187" s="112"/>
      <c r="I187" s="112"/>
      <c r="J187" s="112"/>
      <c r="K187" s="112"/>
      <c r="L187" s="112"/>
      <c r="M187" s="95">
        <v>6</v>
      </c>
      <c r="N187" s="88">
        <v>28</v>
      </c>
      <c r="O187" s="88">
        <v>28</v>
      </c>
      <c r="P187" s="100">
        <f>IF(O187=0,0,(O187*(106/113))+(65.3-72))</f>
        <v>19.565486725663714</v>
      </c>
      <c r="Q187" s="95"/>
      <c r="R187" s="100">
        <f>+P187+Q187</f>
        <v>19.565486725663714</v>
      </c>
      <c r="S187" s="92"/>
      <c r="T187" s="92"/>
      <c r="U187" s="114"/>
      <c r="V187" s="114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53"/>
      <c r="CD187" s="53"/>
      <c r="CE187" s="53"/>
      <c r="CF187" s="53"/>
    </row>
    <row r="188" spans="1:84" ht="15.6" customHeight="1" x14ac:dyDescent="0.25">
      <c r="A188" s="94">
        <f>A187+1</f>
        <v>180</v>
      </c>
      <c r="B188" s="92">
        <v>2026</v>
      </c>
      <c r="C188" s="92">
        <v>2027</v>
      </c>
      <c r="D188" s="92" t="s">
        <v>30</v>
      </c>
      <c r="E188" s="2" t="s">
        <v>200</v>
      </c>
      <c r="F188" s="90">
        <v>8</v>
      </c>
      <c r="G188" s="95"/>
      <c r="H188" s="112"/>
      <c r="I188" s="112"/>
      <c r="J188" s="112"/>
      <c r="K188" s="112"/>
      <c r="L188" s="112"/>
      <c r="M188" s="92">
        <v>20</v>
      </c>
      <c r="N188" s="88">
        <v>9.6</v>
      </c>
      <c r="O188" s="88">
        <v>9.8000000000000007</v>
      </c>
      <c r="P188" s="100">
        <f>IF(O188=0,0,(O188*(120/113))+(68.2-72))</f>
        <v>6.6070796460177039</v>
      </c>
      <c r="Q188" s="92"/>
      <c r="R188" s="100">
        <f>+P188+Q188</f>
        <v>6.6070796460177039</v>
      </c>
      <c r="S188" s="92"/>
      <c r="T188" s="92"/>
      <c r="U188" s="114"/>
      <c r="V188" s="114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53"/>
      <c r="CD188" s="53"/>
      <c r="CE188" s="53"/>
      <c r="CF188" s="53"/>
    </row>
    <row r="189" spans="1:84" ht="15.6" customHeight="1" x14ac:dyDescent="0.25">
      <c r="A189" s="94">
        <f>A188+1</f>
        <v>181</v>
      </c>
      <c r="B189" s="92">
        <v>2026</v>
      </c>
      <c r="C189" s="92"/>
      <c r="D189" s="92" t="s">
        <v>30</v>
      </c>
      <c r="E189" s="53" t="s">
        <v>201</v>
      </c>
      <c r="F189" s="90">
        <v>0</v>
      </c>
      <c r="G189" s="92"/>
      <c r="H189" s="112"/>
      <c r="I189" s="112"/>
      <c r="J189" s="112"/>
      <c r="K189" s="112"/>
      <c r="L189" s="112"/>
      <c r="M189" s="95">
        <v>20</v>
      </c>
      <c r="N189" s="88">
        <v>13.2</v>
      </c>
      <c r="O189" s="88">
        <v>13.2</v>
      </c>
      <c r="P189" s="100">
        <f>IF(O189=0,0,(O189*(120/113))+(68.2-72))</f>
        <v>10.217699115044251</v>
      </c>
      <c r="Q189" s="95"/>
      <c r="R189" s="100">
        <f>+P189+Q189</f>
        <v>10.217699115044251</v>
      </c>
      <c r="S189" s="92"/>
      <c r="T189" s="92"/>
      <c r="U189" s="114"/>
      <c r="V189" s="114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53"/>
      <c r="CD189" s="53"/>
      <c r="CE189" s="53"/>
      <c r="CF189" s="53"/>
    </row>
    <row r="190" spans="1:84" ht="15.6" customHeight="1" x14ac:dyDescent="0.25">
      <c r="A190" s="94">
        <f>A189+1</f>
        <v>182</v>
      </c>
      <c r="B190" s="92">
        <v>2026</v>
      </c>
      <c r="C190" s="92">
        <v>2027</v>
      </c>
      <c r="D190" s="92" t="s">
        <v>30</v>
      </c>
      <c r="E190" s="53" t="s">
        <v>202</v>
      </c>
      <c r="F190" s="90">
        <v>13</v>
      </c>
      <c r="G190" s="92"/>
      <c r="H190" s="112"/>
      <c r="I190" s="112"/>
      <c r="J190" s="112"/>
      <c r="K190" s="112"/>
      <c r="L190" s="112"/>
      <c r="M190" s="95">
        <v>20</v>
      </c>
      <c r="N190" s="88">
        <v>13.3</v>
      </c>
      <c r="O190" s="88">
        <v>13.3</v>
      </c>
      <c r="P190" s="100">
        <f>IF(O190=0,0,(O190*(120/113))+(68.2-72))</f>
        <v>10.323893805309739</v>
      </c>
      <c r="Q190" s="95"/>
      <c r="R190" s="100">
        <f>+P190+Q190</f>
        <v>10.323893805309739</v>
      </c>
      <c r="S190" s="92"/>
      <c r="T190" s="92"/>
      <c r="U190" s="114"/>
      <c r="V190" s="114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53"/>
      <c r="CD190" s="53"/>
      <c r="CE190" s="53"/>
      <c r="CF190" s="53"/>
    </row>
    <row r="191" spans="1:84" ht="15.6" customHeight="1" x14ac:dyDescent="0.25">
      <c r="A191" s="94">
        <f>A190+1</f>
        <v>183</v>
      </c>
      <c r="B191" s="92">
        <v>2026</v>
      </c>
      <c r="C191" s="92"/>
      <c r="D191" s="92" t="s">
        <v>30</v>
      </c>
      <c r="E191" s="53" t="s">
        <v>203</v>
      </c>
      <c r="F191" s="90">
        <v>20</v>
      </c>
      <c r="G191" s="92"/>
      <c r="H191" s="112"/>
      <c r="I191" s="112"/>
      <c r="J191" s="112"/>
      <c r="K191" s="112"/>
      <c r="L191" s="112"/>
      <c r="M191" s="95">
        <v>20</v>
      </c>
      <c r="N191" s="88">
        <v>8.8000000000000007</v>
      </c>
      <c r="O191" s="88">
        <v>8.8000000000000007</v>
      </c>
      <c r="P191" s="100">
        <f>IF(O191=0,0,(O191*(120/113))+(68.2-72))</f>
        <v>5.5451327433628368</v>
      </c>
      <c r="Q191" s="95"/>
      <c r="R191" s="100">
        <f>+P191+Q191</f>
        <v>5.5451327433628368</v>
      </c>
      <c r="S191" s="92"/>
      <c r="T191" s="92"/>
      <c r="U191" s="114"/>
      <c r="V191" s="114"/>
      <c r="W191" s="88"/>
      <c r="X191" s="88"/>
      <c r="Y191" s="88"/>
      <c r="Z191" s="93"/>
      <c r="AA191" s="93"/>
      <c r="AB191" s="93"/>
      <c r="AC191" s="93"/>
      <c r="AD191" s="93"/>
      <c r="AE191" s="93"/>
      <c r="AF191" s="93"/>
      <c r="AG191" s="93"/>
      <c r="AH191" s="93"/>
      <c r="AI191" s="93"/>
      <c r="AJ191" s="93"/>
      <c r="AK191" s="93"/>
      <c r="AL191" s="93"/>
      <c r="AM191" s="93"/>
      <c r="AN191" s="93"/>
      <c r="AO191" s="53"/>
      <c r="AP191" s="53"/>
      <c r="AQ191" s="53"/>
      <c r="AR191" s="53"/>
      <c r="AS191" s="53"/>
      <c r="AT191" s="53"/>
      <c r="AU191" s="53"/>
      <c r="AV191" s="53"/>
      <c r="AW191" s="53"/>
      <c r="AX191" s="53"/>
      <c r="AY191" s="53"/>
      <c r="AZ191" s="53"/>
      <c r="BA191" s="53"/>
      <c r="BB191" s="53"/>
      <c r="BC191" s="53"/>
      <c r="BD191" s="53"/>
      <c r="BE191" s="53"/>
      <c r="BF191" s="53"/>
      <c r="BG191" s="53"/>
      <c r="BH191" s="53"/>
      <c r="BI191" s="53"/>
      <c r="BJ191" s="53"/>
      <c r="BK191" s="53"/>
      <c r="BL191" s="53"/>
      <c r="BM191" s="53"/>
      <c r="BN191" s="53"/>
      <c r="BO191" s="53"/>
      <c r="BP191" s="53"/>
      <c r="BQ191" s="53"/>
      <c r="BR191" s="53"/>
      <c r="BS191" s="53"/>
      <c r="BT191" s="53"/>
      <c r="BU191" s="53"/>
      <c r="BV191" s="53"/>
      <c r="BW191" s="53"/>
      <c r="BX191" s="53"/>
      <c r="BY191" s="53"/>
      <c r="BZ191" s="53"/>
      <c r="CA191" s="53"/>
      <c r="CB191" s="53"/>
      <c r="CC191" s="53"/>
      <c r="CD191" s="53"/>
      <c r="CE191" s="53"/>
      <c r="CF191" s="53"/>
    </row>
    <row r="192" spans="1:84" ht="15.6" customHeight="1" x14ac:dyDescent="0.25">
      <c r="A192" s="94">
        <f>A191+1</f>
        <v>184</v>
      </c>
      <c r="B192" s="92">
        <v>2026</v>
      </c>
      <c r="C192" s="92">
        <v>2027</v>
      </c>
      <c r="D192" s="92" t="s">
        <v>32</v>
      </c>
      <c r="E192" s="2" t="s">
        <v>204</v>
      </c>
      <c r="F192" s="90">
        <v>10</v>
      </c>
      <c r="G192" s="92"/>
      <c r="H192" s="112"/>
      <c r="I192" s="112"/>
      <c r="J192" s="112"/>
      <c r="K192" s="112"/>
      <c r="L192" s="112"/>
      <c r="M192" s="92">
        <v>20</v>
      </c>
      <c r="N192" s="88">
        <v>22.3</v>
      </c>
      <c r="O192" s="88">
        <v>22.3</v>
      </c>
      <c r="P192" s="100">
        <f>IF(O192=0,0,(O192*(106/113))+(65.3-72))</f>
        <v>14.218584070796457</v>
      </c>
      <c r="Q192" s="92"/>
      <c r="R192" s="100">
        <f>+P192+Q192</f>
        <v>14.218584070796457</v>
      </c>
      <c r="S192" s="92"/>
      <c r="T192" s="92"/>
      <c r="U192" s="114"/>
      <c r="V192" s="114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53"/>
      <c r="CD192" s="53"/>
      <c r="CE192" s="53"/>
      <c r="CF192" s="53"/>
    </row>
    <row r="193" spans="1:84" ht="15.75" customHeight="1" x14ac:dyDescent="0.25">
      <c r="A193" s="94">
        <f>A192+1</f>
        <v>185</v>
      </c>
      <c r="B193" s="92">
        <v>2026</v>
      </c>
      <c r="C193" s="92"/>
      <c r="D193" s="92" t="s">
        <v>30</v>
      </c>
      <c r="E193" s="2" t="s">
        <v>205</v>
      </c>
      <c r="F193" s="90">
        <v>0</v>
      </c>
      <c r="G193" s="95"/>
      <c r="H193" s="112"/>
      <c r="I193" s="114"/>
      <c r="J193" s="114"/>
      <c r="K193" s="114"/>
      <c r="L193" s="112"/>
      <c r="M193" s="92">
        <v>20</v>
      </c>
      <c r="N193" s="88">
        <v>25.9</v>
      </c>
      <c r="O193" s="88">
        <v>25.9</v>
      </c>
      <c r="P193" s="100">
        <f>IF(O193=0,0,(O193*(120/113))+(68.2-72))</f>
        <v>23.704424778761066</v>
      </c>
      <c r="Q193" s="92"/>
      <c r="R193" s="100">
        <f>+P193+Q193</f>
        <v>23.704424778761066</v>
      </c>
      <c r="S193" s="92"/>
      <c r="T193" s="95"/>
      <c r="U193" s="114"/>
      <c r="V193" s="114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53"/>
      <c r="CD193" s="53"/>
      <c r="CE193" s="53"/>
      <c r="CF193" s="53"/>
    </row>
    <row r="194" spans="1:84" ht="15.75" customHeight="1" x14ac:dyDescent="0.25">
      <c r="A194" s="94">
        <f>A193+1</f>
        <v>186</v>
      </c>
      <c r="B194" s="92">
        <v>2026</v>
      </c>
      <c r="C194" s="92">
        <v>2027</v>
      </c>
      <c r="D194" s="92" t="s">
        <v>30</v>
      </c>
      <c r="E194" s="2" t="s">
        <v>206</v>
      </c>
      <c r="F194" s="90">
        <v>0</v>
      </c>
      <c r="G194" s="95"/>
      <c r="H194" s="112"/>
      <c r="I194" s="114"/>
      <c r="J194" s="114"/>
      <c r="K194" s="114"/>
      <c r="L194" s="112"/>
      <c r="M194" s="92">
        <v>5</v>
      </c>
      <c r="N194" s="88">
        <v>17.7</v>
      </c>
      <c r="O194" s="88">
        <v>17.7</v>
      </c>
      <c r="P194" s="100">
        <f>IF(O194=0,0,(O194*(120/113))+(68.2-72))</f>
        <v>14.996460176991153</v>
      </c>
      <c r="Q194" s="92">
        <v>-4</v>
      </c>
      <c r="R194" s="100">
        <f>+P194+Q194</f>
        <v>10.996460176991153</v>
      </c>
      <c r="S194" s="92"/>
      <c r="T194" s="95"/>
      <c r="U194" s="114"/>
      <c r="V194" s="114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53"/>
      <c r="CD194" s="53"/>
      <c r="CE194" s="53"/>
      <c r="CF194" s="53"/>
    </row>
    <row r="195" spans="1:84" ht="15.75" customHeight="1" x14ac:dyDescent="0.25">
      <c r="A195" s="94">
        <f>A194+1</f>
        <v>187</v>
      </c>
      <c r="B195" s="92">
        <v>2026</v>
      </c>
      <c r="C195" s="92"/>
      <c r="D195" s="92" t="s">
        <v>30</v>
      </c>
      <c r="E195" s="2" t="s">
        <v>207</v>
      </c>
      <c r="F195" s="90">
        <v>0</v>
      </c>
      <c r="G195" s="92"/>
      <c r="H195" s="112"/>
      <c r="I195" s="112"/>
      <c r="J195" s="112"/>
      <c r="K195" s="112"/>
      <c r="L195" s="112"/>
      <c r="M195" s="92">
        <v>6</v>
      </c>
      <c r="N195" s="88">
        <v>12</v>
      </c>
      <c r="O195" s="88">
        <v>12</v>
      </c>
      <c r="P195" s="100">
        <f>IF(O195=0,0,(O195*(120/113))+(68.2-72))</f>
        <v>8.943362831858412</v>
      </c>
      <c r="Q195" s="92"/>
      <c r="R195" s="100">
        <f>+P195+Q195</f>
        <v>8.943362831858412</v>
      </c>
      <c r="S195" s="95"/>
      <c r="T195" s="92"/>
      <c r="U195" s="114"/>
      <c r="V195" s="114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53"/>
      <c r="CD195" s="53"/>
      <c r="CE195" s="53"/>
      <c r="CF195" s="53"/>
    </row>
    <row r="196" spans="1:84" ht="15.75" customHeight="1" x14ac:dyDescent="0.25">
      <c r="A196" s="94">
        <f>A195+1</f>
        <v>188</v>
      </c>
      <c r="B196" s="92">
        <v>2026</v>
      </c>
      <c r="C196" s="92"/>
      <c r="D196" s="92" t="s">
        <v>30</v>
      </c>
      <c r="E196" s="2" t="s">
        <v>208</v>
      </c>
      <c r="F196" s="90">
        <v>1</v>
      </c>
      <c r="G196" s="92"/>
      <c r="H196" s="112"/>
      <c r="I196" s="112"/>
      <c r="J196" s="112"/>
      <c r="K196" s="112"/>
      <c r="L196" s="112"/>
      <c r="M196" s="92">
        <v>6</v>
      </c>
      <c r="N196" s="88">
        <v>29.2</v>
      </c>
      <c r="O196" s="88">
        <v>29.2</v>
      </c>
      <c r="P196" s="100">
        <f>IF(O196=0,0,(O196*(120/113))+(68.2-72))</f>
        <v>27.208849557522129</v>
      </c>
      <c r="Q196" s="92"/>
      <c r="R196" s="100">
        <f>+P196+Q196</f>
        <v>27.208849557522129</v>
      </c>
      <c r="S196" s="95"/>
      <c r="T196" s="92"/>
      <c r="U196" s="114"/>
      <c r="V196" s="114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53"/>
      <c r="CD196" s="53"/>
      <c r="CE196" s="53"/>
      <c r="CF196" s="53"/>
    </row>
    <row r="197" spans="1:84" ht="15.75" customHeight="1" x14ac:dyDescent="0.25">
      <c r="A197" s="94">
        <f>A196+1</f>
        <v>189</v>
      </c>
      <c r="B197" s="92"/>
      <c r="C197" s="92">
        <v>2027</v>
      </c>
      <c r="D197" s="92" t="s">
        <v>32</v>
      </c>
      <c r="E197" s="2" t="s">
        <v>613</v>
      </c>
      <c r="F197" s="90">
        <v>0</v>
      </c>
      <c r="G197" s="95"/>
      <c r="H197" s="112"/>
      <c r="I197" s="112"/>
      <c r="J197" s="112"/>
      <c r="K197" s="112"/>
      <c r="L197" s="112"/>
      <c r="M197" s="92">
        <v>20</v>
      </c>
      <c r="N197" s="88">
        <v>21.2</v>
      </c>
      <c r="O197" s="88">
        <v>21.6</v>
      </c>
      <c r="P197" s="100">
        <f>IF(O197=0,0,(O197*(106/113))+(65.3-72))</f>
        <v>13.561946902654867</v>
      </c>
      <c r="Q197" s="92"/>
      <c r="R197" s="100">
        <f>+P197+Q197</f>
        <v>13.561946902654867</v>
      </c>
      <c r="S197" s="92"/>
      <c r="T197" s="92"/>
      <c r="U197" s="114"/>
      <c r="V197" s="114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53"/>
      <c r="CD197" s="53"/>
      <c r="CE197" s="53"/>
      <c r="CF197" s="53"/>
    </row>
    <row r="198" spans="1:84" ht="15.75" customHeight="1" x14ac:dyDescent="0.25">
      <c r="A198" s="94">
        <f>A197+1</f>
        <v>190</v>
      </c>
      <c r="B198" s="92">
        <v>2026</v>
      </c>
      <c r="C198" s="92"/>
      <c r="D198" s="92" t="s">
        <v>30</v>
      </c>
      <c r="E198" s="2" t="s">
        <v>209</v>
      </c>
      <c r="F198" s="90">
        <v>0</v>
      </c>
      <c r="G198" s="92"/>
      <c r="H198" s="112"/>
      <c r="I198" s="112"/>
      <c r="J198" s="112"/>
      <c r="K198" s="112"/>
      <c r="L198" s="112"/>
      <c r="M198" s="92">
        <v>20</v>
      </c>
      <c r="N198" s="88">
        <v>21.2</v>
      </c>
      <c r="O198" s="88">
        <v>21.2</v>
      </c>
      <c r="P198" s="100">
        <f>IF(O198=0,0,(O198*(120/113))+(68.2-72))</f>
        <v>18.713274336283192</v>
      </c>
      <c r="Q198" s="92"/>
      <c r="R198" s="100">
        <f>+P198+Q198</f>
        <v>18.713274336283192</v>
      </c>
      <c r="S198" s="92"/>
      <c r="T198" s="92"/>
      <c r="U198" s="114"/>
      <c r="V198" s="114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53"/>
      <c r="CD198" s="53"/>
      <c r="CE198" s="53"/>
      <c r="CF198" s="53"/>
    </row>
    <row r="199" spans="1:84" ht="15.75" customHeight="1" x14ac:dyDescent="0.25">
      <c r="A199" s="94">
        <f>A198+1</f>
        <v>191</v>
      </c>
      <c r="B199" s="92">
        <v>2026</v>
      </c>
      <c r="C199" s="92"/>
      <c r="D199" s="92" t="s">
        <v>30</v>
      </c>
      <c r="E199" s="59" t="s">
        <v>210</v>
      </c>
      <c r="F199" s="90">
        <v>0</v>
      </c>
      <c r="G199" s="92"/>
      <c r="H199" s="112"/>
      <c r="I199" s="112"/>
      <c r="J199" s="112"/>
      <c r="K199" s="112"/>
      <c r="L199" s="112"/>
      <c r="M199" s="92">
        <v>2</v>
      </c>
      <c r="N199" s="102">
        <v>0</v>
      </c>
      <c r="O199" s="88">
        <v>0</v>
      </c>
      <c r="P199" s="100">
        <f>IF(O199=0,0,(O199*(120/113))+(68.2-72))</f>
        <v>0</v>
      </c>
      <c r="Q199" s="92"/>
      <c r="R199" s="100">
        <f>+P199+Q199</f>
        <v>0</v>
      </c>
      <c r="S199" s="95"/>
      <c r="T199" s="92"/>
      <c r="U199" s="114"/>
      <c r="V199" s="114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53"/>
      <c r="CD199" s="53"/>
      <c r="CE199" s="53"/>
      <c r="CF199" s="53"/>
    </row>
    <row r="200" spans="1:84" ht="15.75" customHeight="1" x14ac:dyDescent="0.25">
      <c r="A200" s="94">
        <f>A199+1</f>
        <v>192</v>
      </c>
      <c r="B200" s="92">
        <v>2026</v>
      </c>
      <c r="C200" s="92">
        <v>2027</v>
      </c>
      <c r="D200" s="92" t="s">
        <v>32</v>
      </c>
      <c r="E200" s="2" t="s">
        <v>211</v>
      </c>
      <c r="F200" s="90">
        <v>31</v>
      </c>
      <c r="G200" s="123"/>
      <c r="H200" s="112"/>
      <c r="I200" s="112"/>
      <c r="J200" s="112"/>
      <c r="K200" s="112"/>
      <c r="L200" s="112"/>
      <c r="M200" s="92">
        <v>20</v>
      </c>
      <c r="N200" s="88">
        <v>24.1</v>
      </c>
      <c r="O200" s="88">
        <v>24.8</v>
      </c>
      <c r="P200" s="100">
        <f>IF(O200=0,0,(O200*(106/113))+(65.3-72))</f>
        <v>16.563716814159289</v>
      </c>
      <c r="Q200" s="92"/>
      <c r="R200" s="100">
        <f>+P200+Q200</f>
        <v>16.563716814159289</v>
      </c>
      <c r="S200" s="92"/>
      <c r="T200" s="92"/>
      <c r="U200" s="114"/>
      <c r="V200" s="114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53"/>
      <c r="CD200" s="53"/>
      <c r="CE200" s="53"/>
      <c r="CF200" s="53"/>
    </row>
    <row r="201" spans="1:84" ht="15.75" customHeight="1" x14ac:dyDescent="0.25">
      <c r="A201" s="94">
        <f>A200+1</f>
        <v>193</v>
      </c>
      <c r="B201" s="92">
        <v>2026</v>
      </c>
      <c r="C201" s="92"/>
      <c r="D201" s="92" t="s">
        <v>30</v>
      </c>
      <c r="E201" s="2" t="s">
        <v>212</v>
      </c>
      <c r="F201" s="90">
        <v>0</v>
      </c>
      <c r="G201" s="92"/>
      <c r="H201" s="112"/>
      <c r="I201" s="112"/>
      <c r="J201" s="112"/>
      <c r="K201" s="112"/>
      <c r="L201" s="112"/>
      <c r="M201" s="92">
        <v>5</v>
      </c>
      <c r="N201" s="88">
        <v>21.2</v>
      </c>
      <c r="O201" s="88">
        <v>21.2</v>
      </c>
      <c r="P201" s="100">
        <f>IF(O201=0,0,(O201*(120/113))+(68.2-72))</f>
        <v>18.713274336283192</v>
      </c>
      <c r="Q201" s="92">
        <v>-4</v>
      </c>
      <c r="R201" s="100">
        <f>+P201+Q201</f>
        <v>14.713274336283192</v>
      </c>
      <c r="S201" s="95"/>
      <c r="T201" s="92"/>
      <c r="U201" s="114"/>
      <c r="V201" s="114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53"/>
      <c r="CD201" s="53"/>
      <c r="CE201" s="53"/>
      <c r="CF201" s="53"/>
    </row>
    <row r="202" spans="1:84" ht="15.75" customHeight="1" x14ac:dyDescent="0.25">
      <c r="A202" s="94">
        <f>A201+1</f>
        <v>194</v>
      </c>
      <c r="B202" s="92">
        <v>2026</v>
      </c>
      <c r="C202" s="92"/>
      <c r="D202" s="92" t="s">
        <v>30</v>
      </c>
      <c r="E202" s="6" t="s">
        <v>213</v>
      </c>
      <c r="F202" s="90">
        <v>0</v>
      </c>
      <c r="G202" s="92"/>
      <c r="H202" s="112"/>
      <c r="I202" s="112"/>
      <c r="J202" s="112"/>
      <c r="K202" s="112"/>
      <c r="L202" s="112"/>
      <c r="M202" s="92">
        <v>20</v>
      </c>
      <c r="N202" s="88">
        <v>12.5</v>
      </c>
      <c r="O202" s="88">
        <v>12.5</v>
      </c>
      <c r="P202" s="100">
        <f>IF(O202=0,0,(O202*(120/113))+(68.2-72))</f>
        <v>9.4743362831858455</v>
      </c>
      <c r="Q202" s="92"/>
      <c r="R202" s="100">
        <f>+P202+Q202</f>
        <v>9.4743362831858455</v>
      </c>
      <c r="S202" s="92"/>
      <c r="T202" s="92"/>
      <c r="U202" s="114"/>
      <c r="V202" s="114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53"/>
      <c r="CD202" s="53"/>
      <c r="CE202" s="53"/>
      <c r="CF202" s="53"/>
    </row>
    <row r="203" spans="1:84" ht="15.75" customHeight="1" x14ac:dyDescent="0.25">
      <c r="A203" s="94">
        <f>A202+1</f>
        <v>195</v>
      </c>
      <c r="B203" s="92">
        <v>2026</v>
      </c>
      <c r="C203" s="92"/>
      <c r="D203" s="92" t="s">
        <v>30</v>
      </c>
      <c r="E203" s="2" t="s">
        <v>214</v>
      </c>
      <c r="F203" s="90">
        <v>0</v>
      </c>
      <c r="G203" s="92"/>
      <c r="H203" s="112"/>
      <c r="I203" s="112"/>
      <c r="J203" s="112"/>
      <c r="K203" s="112"/>
      <c r="L203" s="112"/>
      <c r="M203" s="92">
        <v>20</v>
      </c>
      <c r="N203" s="88">
        <v>12.6</v>
      </c>
      <c r="O203" s="88">
        <v>12.6</v>
      </c>
      <c r="P203" s="100">
        <f>IF(O203=0,0,(O203*(120/113))+(68.2-72))</f>
        <v>9.5805309734513315</v>
      </c>
      <c r="Q203" s="92"/>
      <c r="R203" s="100">
        <f>+P203+Q203</f>
        <v>9.5805309734513315</v>
      </c>
      <c r="S203" s="92"/>
      <c r="T203" s="92"/>
      <c r="U203" s="114"/>
      <c r="V203" s="114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53"/>
      <c r="CD203" s="53"/>
      <c r="CE203" s="53"/>
      <c r="CF203" s="53"/>
    </row>
    <row r="204" spans="1:84" ht="15.75" customHeight="1" x14ac:dyDescent="0.25">
      <c r="A204" s="94">
        <f>A203+1</f>
        <v>196</v>
      </c>
      <c r="B204" s="92"/>
      <c r="C204" s="92">
        <v>2027</v>
      </c>
      <c r="D204" s="92" t="s">
        <v>30</v>
      </c>
      <c r="E204" s="2" t="s">
        <v>580</v>
      </c>
      <c r="F204" s="90">
        <v>0</v>
      </c>
      <c r="G204" s="92"/>
      <c r="H204" s="112"/>
      <c r="I204" s="112"/>
      <c r="J204" s="112"/>
      <c r="K204" s="112"/>
      <c r="L204" s="112"/>
      <c r="M204" s="124">
        <v>5</v>
      </c>
      <c r="N204" s="88">
        <v>17.7</v>
      </c>
      <c r="O204" s="88">
        <v>17.7</v>
      </c>
      <c r="P204" s="100">
        <f>IF(O204=0,0,(O204*(120/113))+(68.2-72))</f>
        <v>14.996460176991153</v>
      </c>
      <c r="Q204" s="92">
        <v>-4</v>
      </c>
      <c r="R204" s="100">
        <f>+P204+Q204</f>
        <v>10.996460176991153</v>
      </c>
      <c r="S204" s="92"/>
      <c r="T204" s="92"/>
      <c r="U204" s="114"/>
      <c r="V204" s="114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53"/>
      <c r="CD204" s="53"/>
      <c r="CE204" s="53"/>
      <c r="CF204" s="53"/>
    </row>
    <row r="205" spans="1:84" ht="15.75" customHeight="1" x14ac:dyDescent="0.25">
      <c r="A205" s="94">
        <f>A204+1</f>
        <v>197</v>
      </c>
      <c r="B205" s="92">
        <v>2026</v>
      </c>
      <c r="C205" s="92"/>
      <c r="D205" s="92" t="s">
        <v>30</v>
      </c>
      <c r="E205" s="2" t="s">
        <v>215</v>
      </c>
      <c r="F205" s="90">
        <v>4</v>
      </c>
      <c r="G205" s="92"/>
      <c r="H205" s="112"/>
      <c r="I205" s="112"/>
      <c r="J205" s="112"/>
      <c r="K205" s="112"/>
      <c r="L205" s="112"/>
      <c r="M205" s="92">
        <v>20</v>
      </c>
      <c r="N205" s="88">
        <v>15.4</v>
      </c>
      <c r="O205" s="88">
        <v>15.4</v>
      </c>
      <c r="P205" s="100">
        <f>IF(O205=0,0,(O205*(120/113))+(68.2-72))</f>
        <v>12.553982300884961</v>
      </c>
      <c r="Q205" s="92"/>
      <c r="R205" s="100">
        <f>+P205+Q205</f>
        <v>12.553982300884961</v>
      </c>
      <c r="S205" s="92"/>
      <c r="T205" s="92"/>
      <c r="U205" s="114"/>
      <c r="V205" s="114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53"/>
      <c r="CD205" s="53"/>
      <c r="CE205" s="53"/>
      <c r="CF205" s="53"/>
    </row>
    <row r="206" spans="1:84" ht="15.75" customHeight="1" x14ac:dyDescent="0.25">
      <c r="A206" s="94">
        <f>A205+1</f>
        <v>198</v>
      </c>
      <c r="B206" s="92">
        <v>2026</v>
      </c>
      <c r="C206" s="92">
        <v>2027</v>
      </c>
      <c r="D206" s="92" t="s">
        <v>30</v>
      </c>
      <c r="E206" s="2" t="s">
        <v>216</v>
      </c>
      <c r="F206" s="90">
        <v>3</v>
      </c>
      <c r="G206" s="92"/>
      <c r="H206" s="112"/>
      <c r="I206" s="112"/>
      <c r="J206" s="112"/>
      <c r="K206" s="112"/>
      <c r="L206" s="112"/>
      <c r="M206" s="92">
        <v>20</v>
      </c>
      <c r="N206" s="88">
        <v>9.1999999999999993</v>
      </c>
      <c r="O206" s="88">
        <v>9.1999999999999993</v>
      </c>
      <c r="P206" s="100">
        <f>IF(O206=0,0,(O206*(120/113))+(68.2-72))</f>
        <v>5.9699115044247826</v>
      </c>
      <c r="Q206" s="92"/>
      <c r="R206" s="100">
        <f>+P206+Q206</f>
        <v>5.9699115044247826</v>
      </c>
      <c r="S206" s="92"/>
      <c r="T206" s="95"/>
      <c r="U206" s="114"/>
      <c r="V206" s="114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53"/>
      <c r="CD206" s="53"/>
      <c r="CE206" s="53"/>
      <c r="CF206" s="53"/>
    </row>
    <row r="207" spans="1:84" ht="15.75" customHeight="1" x14ac:dyDescent="0.25">
      <c r="A207" s="94">
        <f>A206+1</f>
        <v>199</v>
      </c>
      <c r="B207" s="92">
        <v>2026</v>
      </c>
      <c r="C207" s="92"/>
      <c r="D207" s="92" t="s">
        <v>30</v>
      </c>
      <c r="E207" s="2" t="s">
        <v>217</v>
      </c>
      <c r="F207" s="90">
        <v>0</v>
      </c>
      <c r="G207" s="92"/>
      <c r="H207" s="112"/>
      <c r="I207" s="114"/>
      <c r="J207" s="112"/>
      <c r="K207" s="112"/>
      <c r="L207" s="112"/>
      <c r="M207" s="92">
        <v>5</v>
      </c>
      <c r="N207" s="88">
        <v>19.2</v>
      </c>
      <c r="O207" s="88">
        <v>19.2</v>
      </c>
      <c r="P207" s="100">
        <f>IF(O207=0,0,(O207*(120/113))+(68.2-72))</f>
        <v>16.589380530973454</v>
      </c>
      <c r="Q207" s="92">
        <v>-4</v>
      </c>
      <c r="R207" s="100">
        <f>+P207+Q207</f>
        <v>12.589380530973454</v>
      </c>
      <c r="S207" s="92"/>
      <c r="T207" s="95"/>
      <c r="U207" s="114"/>
      <c r="V207" s="114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53"/>
      <c r="CD207" s="53"/>
      <c r="CE207" s="53"/>
      <c r="CF207" s="53"/>
    </row>
    <row r="208" spans="1:84" ht="15.75" customHeight="1" x14ac:dyDescent="0.25">
      <c r="A208" s="94">
        <f>A207+1</f>
        <v>200</v>
      </c>
      <c r="B208" s="92">
        <v>2026</v>
      </c>
      <c r="C208" s="92">
        <v>2027</v>
      </c>
      <c r="D208" s="92" t="s">
        <v>30</v>
      </c>
      <c r="E208" s="2" t="s">
        <v>218</v>
      </c>
      <c r="F208" s="90">
        <v>0</v>
      </c>
      <c r="G208" s="92"/>
      <c r="H208" s="112"/>
      <c r="I208" s="114"/>
      <c r="J208" s="112"/>
      <c r="K208" s="112"/>
      <c r="L208" s="112"/>
      <c r="M208" s="92">
        <v>5</v>
      </c>
      <c r="N208" s="88">
        <v>8.8000000000000007</v>
      </c>
      <c r="O208" s="88">
        <v>8.8000000000000007</v>
      </c>
      <c r="P208" s="100">
        <f>IF(O208=0,0,(O208*(120/113))+(68.2-72))</f>
        <v>5.5451327433628368</v>
      </c>
      <c r="Q208" s="92">
        <v>-4</v>
      </c>
      <c r="R208" s="100">
        <f>+P208+Q208</f>
        <v>1.5451327433628368</v>
      </c>
      <c r="S208" s="92"/>
      <c r="T208" s="95"/>
      <c r="U208" s="114"/>
      <c r="V208" s="114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53"/>
      <c r="CD208" s="53"/>
      <c r="CE208" s="53"/>
      <c r="CF208" s="53"/>
    </row>
    <row r="209" spans="1:84" ht="15.75" customHeight="1" x14ac:dyDescent="0.25">
      <c r="A209" s="94">
        <f>A208+1</f>
        <v>201</v>
      </c>
      <c r="B209" s="92">
        <v>2026</v>
      </c>
      <c r="C209" s="92"/>
      <c r="D209" s="92"/>
      <c r="E209" s="2" t="s">
        <v>219</v>
      </c>
      <c r="F209" s="90">
        <v>0</v>
      </c>
      <c r="G209" s="92"/>
      <c r="H209" s="112"/>
      <c r="I209" s="112"/>
      <c r="J209" s="112"/>
      <c r="K209" s="112"/>
      <c r="L209" s="112"/>
      <c r="M209" s="92">
        <v>5</v>
      </c>
      <c r="N209" s="88">
        <v>22.7</v>
      </c>
      <c r="O209" s="88">
        <v>22.7</v>
      </c>
      <c r="P209" s="100">
        <f>IF(O209=0,0,(O209*(121/113))+(70.1-72))</f>
        <v>22.407079646017696</v>
      </c>
      <c r="Q209" s="92">
        <v>-4</v>
      </c>
      <c r="R209" s="100">
        <f>+P209+Q209</f>
        <v>18.407079646017696</v>
      </c>
      <c r="S209" s="95"/>
      <c r="T209" s="95"/>
      <c r="U209" s="114"/>
      <c r="V209" s="114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53"/>
      <c r="CD209" s="53"/>
      <c r="CE209" s="53"/>
      <c r="CF209" s="53"/>
    </row>
    <row r="210" spans="1:84" ht="15.75" customHeight="1" x14ac:dyDescent="0.25">
      <c r="A210" s="94">
        <f>A209+1</f>
        <v>202</v>
      </c>
      <c r="B210" s="92"/>
      <c r="C210" s="92">
        <v>2027</v>
      </c>
      <c r="D210" s="92"/>
      <c r="E210" s="2" t="s">
        <v>595</v>
      </c>
      <c r="F210" s="90">
        <v>0</v>
      </c>
      <c r="G210" s="92"/>
      <c r="H210" s="112"/>
      <c r="I210" s="112"/>
      <c r="J210" s="112"/>
      <c r="K210" s="112"/>
      <c r="L210" s="112"/>
      <c r="M210" s="92">
        <v>13</v>
      </c>
      <c r="N210" s="88">
        <v>21.4</v>
      </c>
      <c r="O210" s="88">
        <v>21.4</v>
      </c>
      <c r="P210" s="100">
        <f>IF(O210=0,0,(O210*(121/113))+(70.1-72))</f>
        <v>21.015044247787607</v>
      </c>
      <c r="Q210" s="92"/>
      <c r="R210" s="100">
        <f>+P210+Q210</f>
        <v>21.015044247787607</v>
      </c>
      <c r="S210" s="95"/>
      <c r="T210" s="95"/>
      <c r="U210" s="114"/>
      <c r="V210" s="114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53"/>
      <c r="CD210" s="53"/>
      <c r="CE210" s="53"/>
      <c r="CF210" s="53"/>
    </row>
    <row r="211" spans="1:84" ht="15.75" customHeight="1" x14ac:dyDescent="0.25">
      <c r="A211" s="94">
        <f>A210+1</f>
        <v>203</v>
      </c>
      <c r="B211" s="92">
        <v>2026</v>
      </c>
      <c r="C211" s="92"/>
      <c r="D211" s="92"/>
      <c r="E211" s="2" t="s">
        <v>220</v>
      </c>
      <c r="F211" s="90">
        <v>0</v>
      </c>
      <c r="G211" s="92"/>
      <c r="H211" s="112"/>
      <c r="I211" s="112"/>
      <c r="J211" s="112"/>
      <c r="K211" s="112"/>
      <c r="L211" s="112"/>
      <c r="M211" s="92">
        <v>16</v>
      </c>
      <c r="N211" s="88">
        <v>26.9</v>
      </c>
      <c r="O211" s="88">
        <v>26.9</v>
      </c>
      <c r="P211" s="100">
        <f>IF(O211=0,0,(O211*(121/113))+(70.1-72))</f>
        <v>26.904424778761058</v>
      </c>
      <c r="Q211" s="95"/>
      <c r="R211" s="100">
        <f>+P211+Q211</f>
        <v>26.904424778761058</v>
      </c>
      <c r="S211" s="95"/>
      <c r="T211" s="92"/>
      <c r="U211" s="114"/>
      <c r="V211" s="114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53"/>
      <c r="CD211" s="53"/>
      <c r="CE211" s="53"/>
      <c r="CF211" s="53"/>
    </row>
    <row r="212" spans="1:84" ht="17.25" customHeight="1" x14ac:dyDescent="0.25">
      <c r="A212" s="94">
        <f>A211+1</f>
        <v>204</v>
      </c>
      <c r="B212" s="92">
        <v>2026</v>
      </c>
      <c r="C212" s="92"/>
      <c r="D212" s="92"/>
      <c r="E212" s="2" t="s">
        <v>221</v>
      </c>
      <c r="F212" s="90">
        <v>0</v>
      </c>
      <c r="G212" s="92"/>
      <c r="H212" s="112"/>
      <c r="I212" s="112"/>
      <c r="J212" s="112"/>
      <c r="K212" s="112"/>
      <c r="L212" s="112"/>
      <c r="M212" s="92">
        <v>5</v>
      </c>
      <c r="N212" s="88">
        <v>35.700000000000003</v>
      </c>
      <c r="O212" s="88">
        <v>35.700000000000003</v>
      </c>
      <c r="P212" s="100">
        <f>IF(O212=0,0,(O212*(121/113))+(70.1-72))</f>
        <v>36.327433628318587</v>
      </c>
      <c r="Q212" s="95">
        <v>-4</v>
      </c>
      <c r="R212" s="100">
        <f>+P212+Q212</f>
        <v>32.327433628318587</v>
      </c>
      <c r="S212" s="95"/>
      <c r="T212" s="92"/>
      <c r="U212" s="114"/>
      <c r="V212" s="114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53"/>
      <c r="CD212" s="53"/>
      <c r="CE212" s="53"/>
      <c r="CF212" s="53"/>
    </row>
    <row r="213" spans="1:84" ht="17.25" customHeight="1" x14ac:dyDescent="0.25">
      <c r="A213" s="94">
        <f>A212+1</f>
        <v>205</v>
      </c>
      <c r="B213" s="92"/>
      <c r="C213" s="92">
        <v>2027</v>
      </c>
      <c r="D213" s="92"/>
      <c r="E213" s="59" t="s">
        <v>596</v>
      </c>
      <c r="F213" s="90">
        <v>0</v>
      </c>
      <c r="G213" s="92"/>
      <c r="H213" s="112"/>
      <c r="I213" s="112"/>
      <c r="J213" s="112"/>
      <c r="K213" s="112"/>
      <c r="L213" s="112"/>
      <c r="M213" s="92">
        <v>3</v>
      </c>
      <c r="N213" s="88">
        <v>0</v>
      </c>
      <c r="O213" s="88">
        <v>0</v>
      </c>
      <c r="P213" s="100">
        <f>IF(O213=0,0,(O213*(121/113))+(70.1-72))</f>
        <v>0</v>
      </c>
      <c r="Q213" s="95"/>
      <c r="R213" s="100">
        <f>+P213+Q213</f>
        <v>0</v>
      </c>
      <c r="S213" s="95"/>
      <c r="T213" s="92"/>
      <c r="U213" s="114"/>
      <c r="V213" s="114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53"/>
      <c r="CD213" s="53"/>
      <c r="CE213" s="53"/>
      <c r="CF213" s="53"/>
    </row>
    <row r="214" spans="1:84" ht="17.25" customHeight="1" x14ac:dyDescent="0.25">
      <c r="A214" s="94">
        <f>A213+1</f>
        <v>206</v>
      </c>
      <c r="B214" s="92">
        <v>2026</v>
      </c>
      <c r="C214" s="92"/>
      <c r="D214" s="92"/>
      <c r="E214" s="2" t="s">
        <v>222</v>
      </c>
      <c r="F214" s="90">
        <v>0</v>
      </c>
      <c r="G214" s="92"/>
      <c r="H214" s="112"/>
      <c r="I214" s="112"/>
      <c r="J214" s="112"/>
      <c r="K214" s="112"/>
      <c r="L214" s="112"/>
      <c r="M214" s="92">
        <v>5</v>
      </c>
      <c r="N214" s="88">
        <v>30.6</v>
      </c>
      <c r="O214" s="88">
        <v>30.6</v>
      </c>
      <c r="P214" s="100">
        <f>IF(O214=0,0,(O214*(121/113))+(70.1-72))</f>
        <v>30.866371681415927</v>
      </c>
      <c r="Q214" s="95">
        <v>-4</v>
      </c>
      <c r="R214" s="100">
        <f>+P214+Q214</f>
        <v>26.866371681415927</v>
      </c>
      <c r="S214" s="95"/>
      <c r="T214" s="92"/>
      <c r="U214" s="114"/>
      <c r="V214" s="114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53"/>
      <c r="CD214" s="53"/>
      <c r="CE214" s="53"/>
      <c r="CF214" s="53"/>
    </row>
    <row r="215" spans="1:84" ht="15.75" customHeight="1" x14ac:dyDescent="0.25">
      <c r="A215" s="94">
        <f>A214+1</f>
        <v>207</v>
      </c>
      <c r="B215" s="92">
        <v>2026</v>
      </c>
      <c r="C215" s="92"/>
      <c r="D215" s="92"/>
      <c r="E215" s="2" t="s">
        <v>223</v>
      </c>
      <c r="F215" s="90">
        <v>0</v>
      </c>
      <c r="G215" s="92"/>
      <c r="H215" s="112"/>
      <c r="I215" s="112"/>
      <c r="J215" s="112"/>
      <c r="K215" s="112"/>
      <c r="L215" s="112"/>
      <c r="M215" s="92">
        <v>5</v>
      </c>
      <c r="N215" s="88">
        <v>19.2</v>
      </c>
      <c r="O215" s="88">
        <v>19.2</v>
      </c>
      <c r="P215" s="100">
        <f>IF(O215=0,0,(O215*(121/113))+(70.1-72))</f>
        <v>18.659292035398227</v>
      </c>
      <c r="Q215" s="95">
        <v>-4</v>
      </c>
      <c r="R215" s="100">
        <f>+P215+Q215</f>
        <v>14.659292035398227</v>
      </c>
      <c r="S215" s="95"/>
      <c r="T215" s="92"/>
      <c r="U215" s="114"/>
      <c r="V215" s="114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53"/>
      <c r="CD215" s="53"/>
      <c r="CE215" s="53"/>
      <c r="CF215" s="53"/>
    </row>
    <row r="216" spans="1:84" ht="15.75" customHeight="1" x14ac:dyDescent="0.25">
      <c r="A216" s="94">
        <f>A215+1</f>
        <v>208</v>
      </c>
      <c r="B216" s="92">
        <v>2026</v>
      </c>
      <c r="C216" s="92"/>
      <c r="D216" s="92"/>
      <c r="E216" s="59" t="s">
        <v>224</v>
      </c>
      <c r="F216" s="90">
        <v>0</v>
      </c>
      <c r="G216" s="92"/>
      <c r="H216" s="112"/>
      <c r="I216" s="112"/>
      <c r="J216" s="112"/>
      <c r="K216" s="112"/>
      <c r="L216" s="112"/>
      <c r="M216" s="92">
        <v>1</v>
      </c>
      <c r="N216" s="88">
        <v>0</v>
      </c>
      <c r="O216" s="88">
        <v>0</v>
      </c>
      <c r="P216" s="100">
        <f>IF(O216=0,0,(O216*(121/113))+(70.1-72))</f>
        <v>0</v>
      </c>
      <c r="Q216" s="95"/>
      <c r="R216" s="100">
        <f>+P216+Q216</f>
        <v>0</v>
      </c>
      <c r="S216" s="95"/>
      <c r="T216" s="92"/>
      <c r="U216" s="114"/>
      <c r="V216" s="114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53"/>
      <c r="CD216" s="53"/>
      <c r="CE216" s="53"/>
      <c r="CF216" s="53"/>
    </row>
    <row r="217" spans="1:84" ht="15.75" customHeight="1" x14ac:dyDescent="0.25">
      <c r="A217" s="94">
        <f>A216+1</f>
        <v>209</v>
      </c>
      <c r="B217" s="92"/>
      <c r="C217" s="92">
        <v>2027</v>
      </c>
      <c r="D217" s="92"/>
      <c r="E217" s="80" t="s">
        <v>597</v>
      </c>
      <c r="F217" s="90">
        <v>0</v>
      </c>
      <c r="G217" s="92"/>
      <c r="H217" s="112"/>
      <c r="I217" s="112"/>
      <c r="J217" s="112"/>
      <c r="K217" s="112"/>
      <c r="L217" s="112"/>
      <c r="M217" s="92">
        <v>1</v>
      </c>
      <c r="N217" s="88">
        <v>0</v>
      </c>
      <c r="O217" s="88">
        <v>0</v>
      </c>
      <c r="P217" s="100">
        <f>IF(O217=0,0,(O217*(121/113))+(70.1-72))</f>
        <v>0</v>
      </c>
      <c r="Q217" s="95"/>
      <c r="R217" s="100">
        <f>+P217+Q217</f>
        <v>0</v>
      </c>
      <c r="S217" s="95"/>
      <c r="T217" s="92"/>
      <c r="U217" s="114"/>
      <c r="V217" s="114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53"/>
      <c r="CD217" s="53"/>
      <c r="CE217" s="53"/>
      <c r="CF217" s="53"/>
    </row>
    <row r="218" spans="1:84" ht="15.75" customHeight="1" x14ac:dyDescent="0.25">
      <c r="A218" s="94">
        <f>A217+1</f>
        <v>210</v>
      </c>
      <c r="B218" s="92"/>
      <c r="C218" s="92">
        <v>2027</v>
      </c>
      <c r="D218" s="92"/>
      <c r="E218" s="80" t="s">
        <v>598</v>
      </c>
      <c r="F218" s="90">
        <v>0</v>
      </c>
      <c r="G218" s="92"/>
      <c r="H218" s="112"/>
      <c r="I218" s="112"/>
      <c r="J218" s="112"/>
      <c r="K218" s="112"/>
      <c r="L218" s="112"/>
      <c r="M218" s="92">
        <v>1</v>
      </c>
      <c r="N218" s="88">
        <v>0</v>
      </c>
      <c r="O218" s="88">
        <v>0</v>
      </c>
      <c r="P218" s="100">
        <f>IF(O218=0,0,(O218*(121/113))+(70.1-72))</f>
        <v>0</v>
      </c>
      <c r="Q218" s="95"/>
      <c r="R218" s="100">
        <f>+P218+Q218</f>
        <v>0</v>
      </c>
      <c r="S218" s="95"/>
      <c r="T218" s="92"/>
      <c r="U218" s="114"/>
      <c r="V218" s="114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53"/>
      <c r="CD218" s="53"/>
      <c r="CE218" s="53"/>
      <c r="CF218" s="53"/>
    </row>
    <row r="219" spans="1:84" ht="15.75" customHeight="1" x14ac:dyDescent="0.25">
      <c r="A219" s="94">
        <f>A218+1</f>
        <v>211</v>
      </c>
      <c r="B219" s="92">
        <v>2026</v>
      </c>
      <c r="C219" s="92"/>
      <c r="D219" s="92"/>
      <c r="E219" s="2" t="s">
        <v>225</v>
      </c>
      <c r="F219" s="90">
        <v>0</v>
      </c>
      <c r="G219" s="92"/>
      <c r="H219" s="112"/>
      <c r="I219" s="112"/>
      <c r="J219" s="112"/>
      <c r="K219" s="112"/>
      <c r="L219" s="112"/>
      <c r="M219" s="92">
        <v>5</v>
      </c>
      <c r="N219" s="88">
        <v>32.299999999999997</v>
      </c>
      <c r="O219" s="88">
        <v>32.299999999999997</v>
      </c>
      <c r="P219" s="100">
        <f>IF(O219=0,0,(O219*(121/113))+(70.1-72))</f>
        <v>32.686725663716807</v>
      </c>
      <c r="Q219" s="95">
        <v>-4</v>
      </c>
      <c r="R219" s="100">
        <f>+P219+Q219</f>
        <v>28.686725663716807</v>
      </c>
      <c r="S219" s="95"/>
      <c r="T219" s="92"/>
      <c r="U219" s="114"/>
      <c r="V219" s="114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53"/>
      <c r="CD219" s="53"/>
      <c r="CE219" s="53"/>
      <c r="CF219" s="53"/>
    </row>
    <row r="220" spans="1:84" ht="15.75" customHeight="1" x14ac:dyDescent="0.25">
      <c r="A220" s="94">
        <f>A219+1</f>
        <v>212</v>
      </c>
      <c r="B220" s="92">
        <v>2026</v>
      </c>
      <c r="C220" s="92">
        <v>2027</v>
      </c>
      <c r="D220" s="92"/>
      <c r="E220" s="21" t="s">
        <v>226</v>
      </c>
      <c r="F220" s="90">
        <v>0</v>
      </c>
      <c r="G220" s="92"/>
      <c r="H220" s="112"/>
      <c r="I220" s="112"/>
      <c r="J220" s="112"/>
      <c r="K220" s="112"/>
      <c r="L220" s="112"/>
      <c r="M220" s="92">
        <v>7</v>
      </c>
      <c r="N220" s="88">
        <v>17.8</v>
      </c>
      <c r="O220" s="88">
        <v>17.8</v>
      </c>
      <c r="P220" s="100">
        <f>IF(O220=0,0,(O220*(121/113))+(70.1-72))</f>
        <v>17.16017699115044</v>
      </c>
      <c r="Q220" s="95"/>
      <c r="R220" s="100">
        <f>+P220+Q220</f>
        <v>17.16017699115044</v>
      </c>
      <c r="S220" s="95"/>
      <c r="T220" s="92"/>
      <c r="U220" s="114"/>
      <c r="V220" s="114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53"/>
      <c r="CD220" s="53"/>
      <c r="CE220" s="53"/>
      <c r="CF220" s="53"/>
    </row>
    <row r="221" spans="1:84" ht="15.75" customHeight="1" x14ac:dyDescent="0.25">
      <c r="A221" s="94">
        <f>A220+1</f>
        <v>213</v>
      </c>
      <c r="B221" s="92">
        <v>2026</v>
      </c>
      <c r="C221" s="92"/>
      <c r="D221" s="92"/>
      <c r="E221" s="2" t="s">
        <v>227</v>
      </c>
      <c r="F221" s="90">
        <v>3</v>
      </c>
      <c r="G221" s="92"/>
      <c r="H221" s="112"/>
      <c r="I221" s="112"/>
      <c r="J221" s="112"/>
      <c r="K221" s="112"/>
      <c r="L221" s="112"/>
      <c r="M221" s="92">
        <v>20</v>
      </c>
      <c r="N221" s="88">
        <v>31.8</v>
      </c>
      <c r="O221" s="88">
        <v>31.7</v>
      </c>
      <c r="P221" s="100">
        <f>IF(O221=0,0,(O221*(121/113))+(70.1-72))</f>
        <v>32.044247787610615</v>
      </c>
      <c r="Q221" s="92"/>
      <c r="R221" s="100">
        <f>+P221+Q221</f>
        <v>32.044247787610615</v>
      </c>
      <c r="S221" s="95"/>
      <c r="T221" s="92"/>
      <c r="U221" s="114"/>
      <c r="V221" s="114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53"/>
      <c r="CD221" s="53"/>
      <c r="CE221" s="53"/>
      <c r="CF221" s="53"/>
    </row>
    <row r="222" spans="1:84" ht="15.75" customHeight="1" x14ac:dyDescent="0.25">
      <c r="A222" s="94">
        <f>A221+1</f>
        <v>214</v>
      </c>
      <c r="B222" s="92">
        <v>2026</v>
      </c>
      <c r="C222" s="92"/>
      <c r="D222" s="92"/>
      <c r="E222" s="2" t="s">
        <v>228</v>
      </c>
      <c r="F222" s="90">
        <v>0</v>
      </c>
      <c r="G222" s="92"/>
      <c r="H222" s="112"/>
      <c r="I222" s="112"/>
      <c r="J222" s="112"/>
      <c r="K222" s="112"/>
      <c r="L222" s="112"/>
      <c r="M222" s="92">
        <v>5</v>
      </c>
      <c r="N222" s="88">
        <v>20.9</v>
      </c>
      <c r="O222" s="88">
        <v>20.9</v>
      </c>
      <c r="P222" s="100">
        <f>IF(O222=0,0,(O222*(121/113))+(70.1-72))</f>
        <v>20.47964601769911</v>
      </c>
      <c r="Q222" s="92">
        <v>-4</v>
      </c>
      <c r="R222" s="100">
        <f>+P222+Q222</f>
        <v>16.47964601769911</v>
      </c>
      <c r="S222" s="95"/>
      <c r="T222" s="92"/>
      <c r="U222" s="114"/>
      <c r="V222" s="114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53"/>
      <c r="CD222" s="53"/>
      <c r="CE222" s="53"/>
      <c r="CF222" s="53"/>
    </row>
    <row r="223" spans="1:84" ht="15.75" customHeight="1" x14ac:dyDescent="0.25">
      <c r="A223" s="94">
        <f>A222+1</f>
        <v>215</v>
      </c>
      <c r="B223" s="92">
        <v>2026</v>
      </c>
      <c r="C223" s="92"/>
      <c r="D223" s="92"/>
      <c r="E223" s="2" t="s">
        <v>229</v>
      </c>
      <c r="F223" s="90">
        <v>0</v>
      </c>
      <c r="G223" s="92"/>
      <c r="H223" s="112"/>
      <c r="I223" s="112"/>
      <c r="J223" s="112"/>
      <c r="K223" s="112"/>
      <c r="L223" s="112"/>
      <c r="M223" s="92">
        <v>5</v>
      </c>
      <c r="N223" s="88">
        <v>8.8000000000000007</v>
      </c>
      <c r="O223" s="88">
        <v>8.8000000000000007</v>
      </c>
      <c r="P223" s="100">
        <f>IF(O223=0,0,(O223*(121/113))+(70.1-72))</f>
        <v>7.5230088495575185</v>
      </c>
      <c r="Q223" s="92">
        <v>-4</v>
      </c>
      <c r="R223" s="100">
        <f>+P223+Q223</f>
        <v>3.5230088495575185</v>
      </c>
      <c r="S223" s="95"/>
      <c r="T223" s="92"/>
      <c r="U223" s="114"/>
      <c r="V223" s="114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53"/>
      <c r="CD223" s="53"/>
      <c r="CE223" s="53"/>
      <c r="CF223" s="53"/>
    </row>
    <row r="224" spans="1:84" ht="15.75" customHeight="1" x14ac:dyDescent="0.25">
      <c r="A224" s="94">
        <f>A223+1</f>
        <v>216</v>
      </c>
      <c r="B224" s="92">
        <v>2026</v>
      </c>
      <c r="C224" s="92"/>
      <c r="D224" s="92"/>
      <c r="E224" s="2" t="s">
        <v>230</v>
      </c>
      <c r="F224" s="90">
        <v>0</v>
      </c>
      <c r="G224" s="92"/>
      <c r="H224" s="112"/>
      <c r="I224" s="112"/>
      <c r="J224" s="112"/>
      <c r="K224" s="112"/>
      <c r="L224" s="112"/>
      <c r="M224" s="92">
        <v>11</v>
      </c>
      <c r="N224" s="88">
        <v>26.5</v>
      </c>
      <c r="O224" s="88">
        <v>26.5</v>
      </c>
      <c r="P224" s="100">
        <f>IF(O224=0,0,(O224*(121/113))+(70.1-72))</f>
        <v>26.476106194690264</v>
      </c>
      <c r="Q224" s="95"/>
      <c r="R224" s="100">
        <f>+P224+Q224</f>
        <v>26.476106194690264</v>
      </c>
      <c r="S224" s="95"/>
      <c r="T224" s="92"/>
      <c r="U224" s="114"/>
      <c r="V224" s="114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53"/>
      <c r="CD224" s="53"/>
      <c r="CE224" s="53"/>
      <c r="CF224" s="53"/>
    </row>
    <row r="225" spans="1:84" ht="15.75" customHeight="1" x14ac:dyDescent="0.25">
      <c r="A225" s="94">
        <f>A224+1</f>
        <v>217</v>
      </c>
      <c r="B225" s="92">
        <v>2026</v>
      </c>
      <c r="C225" s="92"/>
      <c r="D225" s="92"/>
      <c r="E225" s="2" t="s">
        <v>231</v>
      </c>
      <c r="F225" s="90">
        <v>0</v>
      </c>
      <c r="G225" s="92"/>
      <c r="H225" s="112"/>
      <c r="I225" s="112"/>
      <c r="J225" s="112"/>
      <c r="K225" s="112"/>
      <c r="L225" s="112"/>
      <c r="M225" s="92">
        <v>5</v>
      </c>
      <c r="N225" s="88">
        <v>29.4</v>
      </c>
      <c r="O225" s="88">
        <v>29.4</v>
      </c>
      <c r="P225" s="100">
        <f>IF(O225=0,0,(O225*(121/113))+(70.1-72))</f>
        <v>29.581415929203537</v>
      </c>
      <c r="Q225" s="95">
        <v>-4</v>
      </c>
      <c r="R225" s="100">
        <f>+P225+Q225</f>
        <v>25.581415929203537</v>
      </c>
      <c r="S225" s="95"/>
      <c r="T225" s="95"/>
      <c r="U225" s="114"/>
      <c r="V225" s="114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53"/>
      <c r="CD225" s="53"/>
      <c r="CE225" s="53"/>
      <c r="CF225" s="53"/>
    </row>
    <row r="226" spans="1:84" ht="15.75" customHeight="1" x14ac:dyDescent="0.25">
      <c r="A226" s="88"/>
      <c r="B226" s="92"/>
      <c r="C226" s="92"/>
      <c r="D226" s="92"/>
      <c r="E226" s="2"/>
      <c r="F226" s="90"/>
      <c r="G226" s="92"/>
      <c r="H226" s="112"/>
      <c r="I226" s="112"/>
      <c r="J226" s="112"/>
      <c r="K226" s="112"/>
      <c r="L226" s="112"/>
      <c r="M226" s="92"/>
      <c r="N226" s="88"/>
      <c r="O226" s="88"/>
      <c r="P226" s="88"/>
      <c r="Q226" s="95"/>
      <c r="R226" s="95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53"/>
      <c r="CD226" s="53"/>
      <c r="CE226" s="53"/>
      <c r="CF226" s="53"/>
    </row>
    <row r="227" spans="1:84" ht="15.75" customHeight="1" x14ac:dyDescent="0.25">
      <c r="A227" s="96" t="s">
        <v>232</v>
      </c>
      <c r="B227" s="92"/>
      <c r="C227" s="92"/>
      <c r="D227" s="92"/>
      <c r="E227" s="64" t="s">
        <v>233</v>
      </c>
      <c r="F227" s="98"/>
      <c r="G227" s="96" t="s">
        <v>234</v>
      </c>
      <c r="H227" s="112"/>
      <c r="I227" s="112"/>
      <c r="J227" s="97" t="s">
        <v>235</v>
      </c>
      <c r="K227" s="112"/>
      <c r="L227" s="112"/>
      <c r="M227" s="92"/>
      <c r="N227" s="88"/>
      <c r="O227" s="88"/>
      <c r="P227" s="88"/>
      <c r="Q227" s="95"/>
      <c r="R227" s="95"/>
      <c r="T227" s="92"/>
      <c r="U227" s="88"/>
      <c r="V227" s="88"/>
      <c r="W227" s="88"/>
      <c r="X227" s="88"/>
      <c r="Y227" s="88"/>
      <c r="Z227" s="88"/>
      <c r="AA227" s="88"/>
      <c r="AB227" s="88"/>
      <c r="AC227" s="88"/>
      <c r="AD227" s="88"/>
      <c r="AE227" s="88"/>
      <c r="AF227" s="88"/>
      <c r="AG227" s="88"/>
      <c r="AH227" s="88"/>
      <c r="AI227" s="88"/>
      <c r="AJ227" s="88"/>
      <c r="AK227" s="88"/>
      <c r="AL227" s="88"/>
      <c r="AM227" s="88"/>
      <c r="AN227" s="88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53"/>
      <c r="CD227" s="53"/>
      <c r="CE227" s="53"/>
      <c r="CF227" s="53"/>
    </row>
    <row r="228" spans="1:84" ht="15.75" customHeight="1" x14ac:dyDescent="0.25">
      <c r="A228" s="96"/>
      <c r="B228" s="92"/>
      <c r="C228" s="92"/>
      <c r="D228" s="92"/>
      <c r="E228" s="67"/>
      <c r="F228" s="98"/>
      <c r="G228" s="96"/>
      <c r="H228" s="112"/>
      <c r="I228" s="112"/>
      <c r="J228" s="97"/>
      <c r="K228" s="112"/>
      <c r="L228" s="112"/>
      <c r="M228" s="92"/>
      <c r="N228" s="88"/>
      <c r="O228" s="88"/>
      <c r="P228" s="88"/>
      <c r="Q228" s="95"/>
      <c r="R228" s="95"/>
      <c r="T228" s="92"/>
      <c r="U228" s="88"/>
      <c r="V228" s="88"/>
      <c r="W228" s="88"/>
      <c r="X228" s="88"/>
      <c r="Y228" s="88"/>
      <c r="Z228" s="88"/>
      <c r="AA228" s="88"/>
      <c r="AB228" s="88"/>
      <c r="AC228" s="88"/>
      <c r="AD228" s="88"/>
      <c r="AE228" s="88"/>
      <c r="AF228" s="88"/>
      <c r="AG228" s="88"/>
      <c r="AH228" s="88"/>
      <c r="AI228" s="88"/>
      <c r="AJ228" s="88"/>
      <c r="AK228" s="88"/>
      <c r="AL228" s="88"/>
      <c r="AM228" s="88"/>
      <c r="AN228" s="88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53"/>
      <c r="CD228" s="53"/>
      <c r="CE228" s="53"/>
      <c r="CF228" s="53"/>
    </row>
    <row r="229" spans="1:84" ht="15.75" customHeight="1" x14ac:dyDescent="0.25">
      <c r="A229" s="93"/>
      <c r="B229" s="92"/>
      <c r="C229" s="92"/>
      <c r="D229" s="92"/>
      <c r="E229" s="75"/>
      <c r="F229" s="92" t="s">
        <v>236</v>
      </c>
      <c r="G229" s="92" t="s">
        <v>237</v>
      </c>
      <c r="H229" s="112"/>
      <c r="I229" s="112"/>
      <c r="L229" s="112"/>
      <c r="M229" s="92"/>
      <c r="N229" s="88"/>
      <c r="O229" s="88"/>
      <c r="P229" s="88"/>
      <c r="Q229" s="95"/>
      <c r="R229" s="95"/>
      <c r="T229" s="92"/>
      <c r="U229" s="88"/>
      <c r="V229" s="88"/>
      <c r="W229" s="88"/>
      <c r="X229" s="88"/>
      <c r="Y229" s="88"/>
      <c r="Z229" s="88"/>
      <c r="AA229" s="88"/>
      <c r="AB229" s="88"/>
      <c r="AC229" s="88"/>
      <c r="AD229" s="88"/>
      <c r="AE229" s="88"/>
      <c r="AF229" s="88"/>
      <c r="AG229" s="88"/>
      <c r="AH229" s="88"/>
      <c r="AI229" s="88"/>
      <c r="AJ229" s="88"/>
      <c r="AK229" s="88"/>
      <c r="AL229" s="88"/>
      <c r="AM229" s="88"/>
      <c r="AN229" s="88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53"/>
      <c r="CD229" s="53"/>
      <c r="CE229" s="53"/>
      <c r="CF229" s="53"/>
    </row>
    <row r="230" spans="1:84" ht="15.75" customHeight="1" x14ac:dyDescent="0.25">
      <c r="A230" s="90" t="s">
        <v>622</v>
      </c>
      <c r="B230" s="92" t="s">
        <v>623</v>
      </c>
      <c r="C230" s="92"/>
      <c r="D230" s="92"/>
      <c r="E230" s="53"/>
      <c r="F230" s="104"/>
      <c r="G230" s="104"/>
      <c r="H230" s="112"/>
      <c r="I230" s="112"/>
      <c r="J230" s="125"/>
      <c r="K230" s="126"/>
      <c r="L230" s="104"/>
      <c r="M230" s="92"/>
      <c r="N230" s="88"/>
      <c r="O230" s="88"/>
      <c r="P230" s="88"/>
      <c r="Q230" s="95"/>
      <c r="R230" s="95"/>
      <c r="T230" s="92"/>
      <c r="U230" s="88"/>
      <c r="V230" s="88"/>
      <c r="W230" s="88"/>
      <c r="X230" s="88"/>
      <c r="Y230" s="88"/>
      <c r="Z230" s="88"/>
      <c r="AA230" s="88"/>
      <c r="AB230" s="88"/>
      <c r="AC230" s="88"/>
      <c r="AD230" s="88"/>
      <c r="AE230" s="88"/>
      <c r="AF230" s="88"/>
      <c r="AG230" s="88"/>
      <c r="AH230" s="88"/>
      <c r="AI230" s="88"/>
      <c r="AJ230" s="88"/>
      <c r="AK230" s="88"/>
      <c r="AL230" s="88"/>
      <c r="AM230" s="88"/>
      <c r="AN230" s="88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53"/>
      <c r="CD230" s="53"/>
      <c r="CE230" s="53"/>
      <c r="CF230" s="53"/>
    </row>
    <row r="231" spans="1:84" ht="15.75" customHeight="1" x14ac:dyDescent="0.25">
      <c r="A231" s="90" t="s">
        <v>594</v>
      </c>
      <c r="B231" s="92" t="s">
        <v>610</v>
      </c>
      <c r="C231" s="92"/>
      <c r="D231" s="92"/>
      <c r="E231" s="70"/>
      <c r="F231" s="104"/>
      <c r="G231" s="104"/>
      <c r="H231" s="98"/>
      <c r="I231" s="112"/>
      <c r="J231" s="125"/>
      <c r="K231" s="126"/>
      <c r="L231" s="104"/>
      <c r="M231" s="92"/>
      <c r="N231" s="92"/>
      <c r="O231" s="88"/>
      <c r="P231" s="88"/>
      <c r="Q231" s="95"/>
      <c r="R231" s="95"/>
      <c r="T231" s="92"/>
      <c r="U231" s="88"/>
      <c r="V231" s="88"/>
      <c r="W231" s="88"/>
      <c r="X231" s="88"/>
      <c r="Y231" s="88"/>
      <c r="Z231" s="88"/>
      <c r="AA231" s="88"/>
      <c r="AB231" s="88"/>
      <c r="AC231" s="88"/>
      <c r="AD231" s="88"/>
      <c r="AE231" s="88"/>
      <c r="AF231" s="88"/>
      <c r="AG231" s="88"/>
      <c r="AH231" s="88"/>
      <c r="AI231" s="88"/>
      <c r="AJ231" s="88"/>
      <c r="AK231" s="88"/>
      <c r="AL231" s="88"/>
      <c r="AM231" s="88"/>
      <c r="AN231" s="88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53"/>
      <c r="CD231" s="53"/>
      <c r="CE231" s="53"/>
      <c r="CF231" s="53"/>
    </row>
    <row r="232" spans="1:84" ht="15.75" customHeight="1" x14ac:dyDescent="0.25">
      <c r="A232" s="90" t="s">
        <v>607</v>
      </c>
      <c r="B232" s="92" t="s">
        <v>624</v>
      </c>
      <c r="C232" s="92"/>
      <c r="D232" s="92"/>
      <c r="E232" s="53"/>
      <c r="F232" s="104"/>
      <c r="G232" s="104"/>
      <c r="H232" s="98"/>
      <c r="I232" s="112"/>
      <c r="J232" s="125"/>
      <c r="K232" s="126"/>
      <c r="L232" s="104"/>
      <c r="M232" s="92"/>
      <c r="N232" s="92"/>
      <c r="O232" s="88"/>
      <c r="P232" s="88"/>
      <c r="Q232" s="95"/>
      <c r="R232" s="95"/>
      <c r="T232" s="92"/>
      <c r="U232" s="88"/>
      <c r="V232" s="88"/>
      <c r="W232" s="88"/>
      <c r="X232" s="88"/>
      <c r="Y232" s="88"/>
      <c r="Z232" s="88"/>
      <c r="AA232" s="88"/>
      <c r="AB232" s="88"/>
      <c r="AC232" s="88"/>
      <c r="AD232" s="88"/>
      <c r="AE232" s="88"/>
      <c r="AF232" s="88"/>
      <c r="AG232" s="88"/>
      <c r="AH232" s="88"/>
      <c r="AI232" s="88"/>
      <c r="AJ232" s="88"/>
      <c r="AK232" s="88"/>
      <c r="AL232" s="88"/>
      <c r="AM232" s="88"/>
      <c r="AN232" s="88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53"/>
      <c r="CD232" s="53"/>
      <c r="CE232" s="53"/>
      <c r="CF232" s="53"/>
    </row>
    <row r="233" spans="1:84" ht="15.75" customHeight="1" x14ac:dyDescent="0.25">
      <c r="A233" s="90" t="s">
        <v>609</v>
      </c>
      <c r="B233" s="92" t="s">
        <v>625</v>
      </c>
      <c r="C233" s="92"/>
      <c r="D233" s="92"/>
      <c r="E233" s="53"/>
      <c r="F233" s="104"/>
      <c r="G233" s="104"/>
      <c r="H233" s="98"/>
      <c r="I233" s="112"/>
      <c r="J233" s="112"/>
      <c r="K233" s="112"/>
      <c r="L233" s="104"/>
      <c r="M233" s="92"/>
      <c r="N233" s="88"/>
      <c r="O233" s="88"/>
      <c r="P233" s="88"/>
      <c r="Q233" s="95"/>
      <c r="R233" s="95"/>
      <c r="T233" s="92"/>
      <c r="U233" s="88"/>
      <c r="V233" s="88"/>
      <c r="W233" s="88"/>
      <c r="X233" s="88"/>
      <c r="Y233" s="88"/>
      <c r="Z233" s="88"/>
      <c r="AA233" s="88"/>
      <c r="AB233" s="88"/>
      <c r="AC233" s="88"/>
      <c r="AD233" s="88"/>
      <c r="AE233" s="88"/>
      <c r="AF233" s="88"/>
      <c r="AG233" s="88"/>
      <c r="AH233" s="88"/>
      <c r="AI233" s="88"/>
      <c r="AJ233" s="88"/>
      <c r="AK233" s="88"/>
      <c r="AL233" s="88"/>
      <c r="AM233" s="88"/>
      <c r="AN233" s="88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53"/>
      <c r="CD233" s="53"/>
      <c r="CE233" s="53"/>
      <c r="CF233" s="53"/>
    </row>
    <row r="234" spans="1:84" ht="15.75" customHeight="1" x14ac:dyDescent="0.25">
      <c r="A234" s="92"/>
      <c r="B234" s="92"/>
      <c r="C234" s="92"/>
      <c r="D234" s="92"/>
      <c r="E234" s="6"/>
      <c r="F234" s="104"/>
      <c r="G234" s="93"/>
      <c r="H234" s="98"/>
      <c r="I234" s="112"/>
      <c r="J234" s="112"/>
      <c r="K234" s="112"/>
      <c r="L234" s="112"/>
      <c r="M234" s="92"/>
      <c r="N234" s="88"/>
      <c r="P234" s="103"/>
      <c r="Q234" s="92"/>
      <c r="R234" s="92"/>
      <c r="T234" s="92"/>
      <c r="U234" s="88"/>
      <c r="V234" s="88"/>
      <c r="W234" s="88"/>
      <c r="X234" s="88"/>
      <c r="Y234" s="88"/>
      <c r="Z234" s="88"/>
      <c r="AA234" s="88"/>
      <c r="AB234" s="88"/>
      <c r="AC234" s="88"/>
      <c r="AD234" s="88"/>
      <c r="AE234" s="88"/>
      <c r="AF234" s="88"/>
      <c r="AG234" s="88"/>
      <c r="AH234" s="88"/>
      <c r="AI234" s="88"/>
      <c r="AJ234" s="88"/>
      <c r="AK234" s="88"/>
      <c r="AL234" s="88"/>
      <c r="AM234" s="88"/>
      <c r="AN234" s="88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53"/>
      <c r="CD234" s="53"/>
      <c r="CE234" s="53"/>
      <c r="CF234" s="53"/>
    </row>
    <row r="235" spans="1:84" ht="15.75" customHeight="1" x14ac:dyDescent="0.25">
      <c r="A235" s="96" t="s">
        <v>238</v>
      </c>
      <c r="B235" s="92"/>
      <c r="C235" s="92"/>
      <c r="D235" s="92"/>
      <c r="E235" s="64" t="s">
        <v>233</v>
      </c>
      <c r="F235" s="127"/>
      <c r="G235" s="96" t="s">
        <v>234</v>
      </c>
      <c r="H235" s="93"/>
      <c r="I235" s="128"/>
      <c r="J235" s="97" t="s">
        <v>615</v>
      </c>
      <c r="K235" s="106"/>
      <c r="L235" s="112"/>
      <c r="M235" s="92"/>
      <c r="N235" s="88"/>
      <c r="O235" s="129"/>
      <c r="P235" s="129"/>
      <c r="Q235" s="92"/>
      <c r="R235" s="92"/>
      <c r="T235" s="92"/>
      <c r="U235" s="88"/>
      <c r="V235" s="88"/>
      <c r="W235" s="88"/>
      <c r="X235" s="88"/>
      <c r="Y235" s="88"/>
      <c r="Z235" s="88"/>
      <c r="AA235" s="88"/>
      <c r="AB235" s="88"/>
      <c r="AC235" s="88"/>
      <c r="AD235" s="88"/>
      <c r="AE235" s="88"/>
      <c r="AF235" s="88"/>
      <c r="AG235" s="88"/>
      <c r="AH235" s="88"/>
      <c r="AI235" s="88"/>
      <c r="AJ235" s="88"/>
      <c r="AK235" s="88"/>
      <c r="AL235" s="88"/>
      <c r="AM235" s="88"/>
      <c r="AN235" s="88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53"/>
      <c r="CD235" s="53"/>
      <c r="CE235" s="53"/>
      <c r="CF235" s="53"/>
    </row>
    <row r="236" spans="1:84" ht="15.75" customHeight="1" x14ac:dyDescent="0.25">
      <c r="A236" s="96"/>
      <c r="B236" s="97"/>
      <c r="C236" s="97"/>
      <c r="D236" s="93"/>
      <c r="E236" s="72"/>
      <c r="F236" s="127"/>
      <c r="G236" s="97"/>
      <c r="H236" s="93"/>
      <c r="I236" s="128"/>
      <c r="J236" s="93"/>
      <c r="K236" s="112"/>
      <c r="L236" s="112"/>
      <c r="M236" s="92"/>
      <c r="N236" s="88"/>
      <c r="O236" s="129"/>
      <c r="P236" s="129"/>
      <c r="Q236" s="92"/>
      <c r="R236" s="92"/>
      <c r="T236" s="92"/>
      <c r="U236" s="88"/>
      <c r="V236" s="88"/>
      <c r="W236" s="88"/>
      <c r="X236" s="88"/>
      <c r="Y236" s="88"/>
      <c r="Z236" s="88"/>
      <c r="AA236" s="88"/>
      <c r="AB236" s="88"/>
      <c r="AC236" s="88"/>
      <c r="AD236" s="88"/>
      <c r="AE236" s="88"/>
      <c r="AF236" s="88"/>
      <c r="AG236" s="88"/>
      <c r="AH236" s="88"/>
      <c r="AI236" s="88"/>
      <c r="AJ236" s="88"/>
      <c r="AK236" s="88"/>
      <c r="AL236" s="88"/>
      <c r="AM236" s="88"/>
      <c r="AN236" s="88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53"/>
      <c r="CD236" s="53"/>
      <c r="CE236" s="53"/>
      <c r="CF236" s="53"/>
    </row>
    <row r="237" spans="1:84" ht="15.75" customHeight="1" x14ac:dyDescent="0.25">
      <c r="A237" s="96"/>
      <c r="B237" s="98"/>
      <c r="C237" s="98"/>
      <c r="D237" s="98"/>
      <c r="E237" s="67"/>
      <c r="F237" s="92" t="s">
        <v>236</v>
      </c>
      <c r="G237" s="92" t="s">
        <v>237</v>
      </c>
      <c r="H237" s="98"/>
      <c r="I237" s="130" t="s">
        <v>239</v>
      </c>
      <c r="J237" s="126"/>
      <c r="K237" s="126"/>
      <c r="L237" s="126"/>
      <c r="M237" s="87"/>
      <c r="N237" s="88"/>
      <c r="O237" s="129"/>
      <c r="P237" s="129"/>
      <c r="Q237" s="92"/>
      <c r="R237" s="92"/>
      <c r="T237" s="92"/>
      <c r="U237" s="88"/>
      <c r="V237" s="88"/>
      <c r="W237" s="88"/>
      <c r="X237" s="88"/>
      <c r="Y237" s="88"/>
      <c r="Z237" s="88"/>
      <c r="AA237" s="88"/>
      <c r="AB237" s="88"/>
      <c r="AC237" s="88"/>
      <c r="AD237" s="88"/>
      <c r="AE237" s="88"/>
      <c r="AF237" s="88"/>
      <c r="AG237" s="88"/>
      <c r="AH237" s="88"/>
      <c r="AI237" s="88"/>
      <c r="AJ237" s="88"/>
      <c r="AK237" s="88"/>
      <c r="AL237" s="88"/>
      <c r="AM237" s="88"/>
      <c r="AN237" s="88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53"/>
      <c r="CD237" s="53"/>
      <c r="CE237" s="53"/>
      <c r="CF237" s="53"/>
    </row>
    <row r="238" spans="1:84" ht="15.75" customHeight="1" x14ac:dyDescent="0.25">
      <c r="A238" s="95" t="s">
        <v>622</v>
      </c>
      <c r="B238" s="92" t="s">
        <v>623</v>
      </c>
      <c r="C238" s="92"/>
      <c r="D238" s="92"/>
      <c r="E238" s="53"/>
      <c r="F238" s="104"/>
      <c r="G238" s="104"/>
      <c r="H238" s="92"/>
      <c r="I238" s="93"/>
      <c r="J238" s="126"/>
      <c r="K238" s="126"/>
      <c r="L238" s="126"/>
      <c r="M238" s="92"/>
      <c r="N238" s="104"/>
      <c r="O238" s="111"/>
      <c r="P238" s="111"/>
      <c r="Q238" s="92"/>
      <c r="R238" s="92"/>
      <c r="S238" s="92"/>
      <c r="T238" s="92"/>
      <c r="U238" s="88"/>
      <c r="V238" s="88"/>
      <c r="W238" s="88"/>
      <c r="X238" s="88"/>
      <c r="Y238" s="88"/>
      <c r="Z238" s="88"/>
      <c r="AA238" s="88"/>
      <c r="AB238" s="88"/>
      <c r="AC238" s="88"/>
      <c r="AD238" s="88"/>
      <c r="AE238" s="88"/>
      <c r="AF238" s="88"/>
      <c r="AG238" s="88"/>
      <c r="AH238" s="88"/>
      <c r="AI238" s="88"/>
      <c r="AJ238" s="88"/>
      <c r="AK238" s="88"/>
      <c r="AL238" s="88"/>
      <c r="AM238" s="88"/>
      <c r="AN238" s="88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53"/>
      <c r="CD238" s="53"/>
      <c r="CE238" s="53"/>
      <c r="CF238" s="53"/>
    </row>
    <row r="239" spans="1:84" ht="15.75" customHeight="1" x14ac:dyDescent="0.25">
      <c r="A239" s="90" t="s">
        <v>594</v>
      </c>
      <c r="B239" s="92" t="s">
        <v>610</v>
      </c>
      <c r="C239" s="92"/>
      <c r="D239" s="92"/>
      <c r="E239" s="53"/>
      <c r="F239" s="104"/>
      <c r="G239" s="104"/>
      <c r="H239" s="92"/>
      <c r="I239" s="93"/>
      <c r="J239" s="126"/>
      <c r="K239" s="126"/>
      <c r="L239" s="126"/>
      <c r="M239" s="92"/>
      <c r="N239" s="104"/>
      <c r="O239" s="111"/>
      <c r="P239" s="111"/>
      <c r="Q239" s="92"/>
      <c r="R239" s="92"/>
      <c r="T239" s="92"/>
      <c r="U239" s="88"/>
      <c r="V239" s="88"/>
      <c r="W239" s="88"/>
      <c r="X239" s="88"/>
      <c r="Y239" s="88"/>
      <c r="Z239" s="88"/>
      <c r="AA239" s="88"/>
      <c r="AB239" s="88"/>
      <c r="AC239" s="88"/>
      <c r="AD239" s="88"/>
      <c r="AE239" s="88"/>
      <c r="AF239" s="88"/>
      <c r="AG239" s="88"/>
      <c r="AH239" s="88"/>
      <c r="AI239" s="88"/>
      <c r="AJ239" s="88"/>
      <c r="AK239" s="88"/>
      <c r="AL239" s="88"/>
      <c r="AM239" s="88"/>
      <c r="AN239" s="88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53"/>
      <c r="CD239" s="53"/>
      <c r="CE239" s="53"/>
      <c r="CF239" s="53"/>
    </row>
    <row r="240" spans="1:84" ht="15.75" customHeight="1" x14ac:dyDescent="0.25">
      <c r="A240" s="90" t="s">
        <v>607</v>
      </c>
      <c r="B240" s="92" t="s">
        <v>624</v>
      </c>
      <c r="C240" s="92"/>
      <c r="D240" s="92"/>
      <c r="E240" s="53"/>
      <c r="F240" s="104"/>
      <c r="G240" s="104"/>
      <c r="H240" s="98"/>
      <c r="I240" s="93"/>
      <c r="J240" s="131"/>
      <c r="K240" s="93"/>
      <c r="L240" s="126"/>
      <c r="M240" s="92"/>
      <c r="N240" s="104"/>
      <c r="O240" s="111"/>
      <c r="P240" s="111"/>
      <c r="Q240" s="92"/>
      <c r="R240" s="92"/>
      <c r="S240" s="92"/>
      <c r="T240" s="92"/>
      <c r="U240" s="88"/>
      <c r="V240" s="88"/>
      <c r="W240" s="88"/>
      <c r="X240" s="88"/>
      <c r="Y240" s="88"/>
      <c r="Z240" s="88"/>
      <c r="AA240" s="88"/>
      <c r="AB240" s="88"/>
      <c r="AC240" s="88"/>
      <c r="AD240" s="88"/>
      <c r="AE240" s="88"/>
      <c r="AF240" s="88"/>
      <c r="AG240" s="88"/>
      <c r="AH240" s="88"/>
      <c r="AI240" s="88"/>
      <c r="AJ240" s="88"/>
      <c r="AK240" s="88"/>
      <c r="AL240" s="88"/>
      <c r="AM240" s="88"/>
      <c r="AN240" s="88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53"/>
      <c r="CD240" s="53"/>
      <c r="CE240" s="53"/>
      <c r="CF240" s="53"/>
    </row>
    <row r="241" spans="1:84" ht="15.75" customHeight="1" x14ac:dyDescent="0.25">
      <c r="A241" s="90" t="s">
        <v>609</v>
      </c>
      <c r="B241" s="92" t="s">
        <v>625</v>
      </c>
      <c r="C241" s="92"/>
      <c r="D241" s="92"/>
      <c r="E241" s="53"/>
      <c r="F241" s="104"/>
      <c r="G241" s="104"/>
      <c r="H241" s="92"/>
      <c r="I241" s="93"/>
      <c r="J241" s="131"/>
      <c r="K241" s="126"/>
      <c r="L241" s="126"/>
      <c r="M241" s="87"/>
      <c r="N241" s="88"/>
      <c r="O241" s="100"/>
      <c r="P241" s="100"/>
      <c r="Q241" s="92"/>
      <c r="R241" s="92"/>
      <c r="S241" s="92"/>
      <c r="T241" s="92"/>
      <c r="U241" s="88"/>
      <c r="V241" s="88"/>
      <c r="W241" s="88"/>
      <c r="X241" s="88"/>
      <c r="Y241" s="88"/>
      <c r="Z241" s="88"/>
      <c r="AA241" s="88"/>
      <c r="AB241" s="88"/>
      <c r="AC241" s="88"/>
      <c r="AD241" s="88"/>
      <c r="AE241" s="88"/>
      <c r="AF241" s="88"/>
      <c r="AG241" s="88"/>
      <c r="AH241" s="88"/>
      <c r="AI241" s="88"/>
      <c r="AJ241" s="88"/>
      <c r="AK241" s="88"/>
      <c r="AL241" s="88"/>
      <c r="AM241" s="88"/>
      <c r="AN241" s="88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53"/>
      <c r="CD241" s="53"/>
      <c r="CE241" s="53"/>
      <c r="CF241" s="53"/>
    </row>
    <row r="242" spans="1:84" ht="15.75" customHeight="1" x14ac:dyDescent="0.25">
      <c r="A242" s="90"/>
      <c r="B242" s="92"/>
      <c r="C242" s="92"/>
      <c r="D242" s="92"/>
      <c r="E242" s="6"/>
      <c r="F242" s="104"/>
      <c r="G242" s="104"/>
      <c r="H242" s="92"/>
      <c r="I242" s="93"/>
      <c r="J242" s="126"/>
      <c r="K242" s="112"/>
      <c r="L242" s="126"/>
      <c r="M242" s="92"/>
      <c r="N242" s="104"/>
      <c r="O242" s="100"/>
      <c r="P242" s="100"/>
      <c r="Q242" s="92"/>
      <c r="R242" s="92"/>
      <c r="S242" s="92"/>
      <c r="T242" s="92"/>
      <c r="U242" s="88"/>
      <c r="V242" s="88"/>
      <c r="W242" s="88"/>
      <c r="X242" s="88"/>
      <c r="Y242" s="88"/>
      <c r="Z242" s="88"/>
      <c r="AA242" s="88"/>
      <c r="AB242" s="88"/>
      <c r="AC242" s="88"/>
      <c r="AD242" s="88"/>
      <c r="AE242" s="88"/>
      <c r="AF242" s="88"/>
      <c r="AG242" s="88"/>
      <c r="AH242" s="88"/>
      <c r="AI242" s="88"/>
      <c r="AJ242" s="88"/>
      <c r="AK242" s="88"/>
      <c r="AL242" s="88"/>
      <c r="AM242" s="88"/>
      <c r="AN242" s="88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53"/>
      <c r="CD242" s="53"/>
      <c r="CE242" s="53"/>
      <c r="CF242" s="53"/>
    </row>
    <row r="243" spans="1:84" ht="15.75" customHeight="1" x14ac:dyDescent="0.25">
      <c r="A243" s="90"/>
      <c r="B243" s="92"/>
      <c r="C243" s="92"/>
      <c r="D243" s="92"/>
      <c r="E243" s="6"/>
      <c r="F243" s="92"/>
      <c r="G243" s="92"/>
      <c r="H243" s="92"/>
      <c r="I243" s="92"/>
      <c r="J243" s="87"/>
      <c r="K243" s="126"/>
      <c r="L243" s="126"/>
      <c r="M243" s="87"/>
      <c r="N243" s="105"/>
      <c r="O243" s="100"/>
      <c r="P243" s="100"/>
      <c r="Q243" s="92"/>
      <c r="R243" s="92"/>
      <c r="S243" s="92"/>
      <c r="T243" s="92"/>
      <c r="U243" s="88"/>
      <c r="V243" s="88"/>
      <c r="W243" s="88"/>
      <c r="X243" s="88"/>
      <c r="Y243" s="88"/>
      <c r="Z243" s="88"/>
      <c r="AA243" s="88"/>
      <c r="AB243" s="88"/>
      <c r="AC243" s="88"/>
      <c r="AD243" s="88"/>
      <c r="AE243" s="88"/>
      <c r="AF243" s="88"/>
      <c r="AG243" s="88"/>
      <c r="AH243" s="88"/>
      <c r="AI243" s="88"/>
      <c r="AJ243" s="88"/>
      <c r="AK243" s="88"/>
      <c r="AL243" s="88"/>
      <c r="AM243" s="88"/>
      <c r="AN243" s="88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53"/>
      <c r="CD243" s="53"/>
      <c r="CE243" s="53"/>
      <c r="CF243" s="53"/>
    </row>
    <row r="244" spans="1:84" ht="15.75" customHeight="1" x14ac:dyDescent="0.25">
      <c r="A244" s="90"/>
      <c r="B244" s="92"/>
      <c r="C244" s="92"/>
      <c r="D244" s="92"/>
      <c r="E244" s="6"/>
      <c r="F244" s="92"/>
      <c r="G244" s="92"/>
      <c r="H244" s="92"/>
      <c r="I244" s="92" t="s">
        <v>240</v>
      </c>
      <c r="J244" s="126"/>
      <c r="K244" s="126"/>
      <c r="L244" s="126"/>
      <c r="M244" s="87"/>
      <c r="N244" s="88"/>
      <c r="O244" s="100"/>
      <c r="P244" s="100"/>
      <c r="Q244" s="92"/>
      <c r="R244" s="92"/>
      <c r="S244" s="92"/>
      <c r="T244" s="92"/>
      <c r="U244" s="88"/>
      <c r="V244" s="88"/>
      <c r="W244" s="88"/>
      <c r="X244" s="88"/>
      <c r="Y244" s="88"/>
      <c r="Z244" s="88"/>
      <c r="AA244" s="88"/>
      <c r="AB244" s="88"/>
      <c r="AC244" s="88"/>
      <c r="AD244" s="88"/>
      <c r="AE244" s="88"/>
      <c r="AF244" s="88"/>
      <c r="AG244" s="88"/>
      <c r="AH244" s="88"/>
      <c r="AI244" s="88"/>
      <c r="AJ244" s="88"/>
      <c r="AK244" s="88"/>
      <c r="AL244" s="88"/>
      <c r="AM244" s="88"/>
      <c r="AN244" s="88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53"/>
      <c r="CD244" s="53"/>
      <c r="CE244" s="53"/>
      <c r="CF244" s="53"/>
    </row>
    <row r="245" spans="1:84" ht="15.75" customHeight="1" x14ac:dyDescent="0.25">
      <c r="A245" s="90"/>
      <c r="B245" s="92"/>
      <c r="C245" s="92"/>
      <c r="D245" s="92"/>
      <c r="E245" s="6"/>
      <c r="F245" s="92"/>
      <c r="G245" s="92"/>
      <c r="H245" s="92"/>
      <c r="I245" s="92"/>
      <c r="J245" s="126"/>
      <c r="K245" s="126"/>
      <c r="L245" s="126"/>
      <c r="M245" s="92"/>
      <c r="N245" s="104"/>
      <c r="O245" s="100"/>
      <c r="P245" s="100"/>
      <c r="Q245" s="92"/>
      <c r="R245" s="92"/>
      <c r="S245" s="92"/>
      <c r="T245" s="92"/>
      <c r="U245" s="88"/>
      <c r="V245" s="88"/>
      <c r="W245" s="88"/>
      <c r="X245" s="88"/>
      <c r="Y245" s="88"/>
      <c r="Z245" s="88"/>
      <c r="AA245" s="88"/>
      <c r="AB245" s="88"/>
      <c r="AC245" s="88"/>
      <c r="AD245" s="88"/>
      <c r="AE245" s="88"/>
      <c r="AF245" s="88"/>
      <c r="AG245" s="88"/>
      <c r="AH245" s="88"/>
      <c r="AI245" s="88"/>
      <c r="AJ245" s="88"/>
      <c r="AK245" s="88"/>
      <c r="AL245" s="88"/>
      <c r="AM245" s="88"/>
      <c r="AN245" s="88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53"/>
      <c r="CD245" s="53"/>
      <c r="CE245" s="53"/>
      <c r="CF245" s="53"/>
    </row>
    <row r="246" spans="1:84" ht="15.75" customHeight="1" x14ac:dyDescent="0.25">
      <c r="A246" s="90"/>
      <c r="B246" s="92"/>
      <c r="C246" s="92"/>
      <c r="D246" s="92"/>
      <c r="E246" s="6"/>
      <c r="F246" s="92"/>
      <c r="G246" s="92"/>
      <c r="H246" s="92"/>
      <c r="I246" s="92"/>
      <c r="J246" s="131"/>
      <c r="K246" s="93"/>
      <c r="L246" s="126"/>
      <c r="M246" s="92"/>
      <c r="N246" s="104"/>
      <c r="O246" s="100"/>
      <c r="P246" s="100"/>
      <c r="Q246" s="92"/>
      <c r="R246" s="92"/>
      <c r="S246" s="92"/>
      <c r="T246" s="92"/>
      <c r="U246" s="88"/>
      <c r="V246" s="88"/>
      <c r="W246" s="88"/>
      <c r="X246" s="88"/>
      <c r="Y246" s="88"/>
      <c r="Z246" s="88"/>
      <c r="AA246" s="88"/>
      <c r="AB246" s="88"/>
      <c r="AC246" s="88"/>
      <c r="AD246" s="88"/>
      <c r="AE246" s="88"/>
      <c r="AF246" s="88"/>
      <c r="AG246" s="88"/>
      <c r="AH246" s="88"/>
      <c r="AI246" s="88"/>
      <c r="AJ246" s="88"/>
      <c r="AK246" s="88"/>
      <c r="AL246" s="88"/>
      <c r="AM246" s="88"/>
      <c r="AN246" s="88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53"/>
      <c r="CD246" s="53"/>
      <c r="CE246" s="53"/>
      <c r="CF246" s="53"/>
    </row>
    <row r="247" spans="1:84" ht="15.75" customHeight="1" x14ac:dyDescent="0.25">
      <c r="A247" s="90"/>
      <c r="B247" s="92"/>
      <c r="C247" s="92"/>
      <c r="D247" s="92"/>
      <c r="E247" s="6"/>
      <c r="F247" s="92"/>
      <c r="G247" s="92"/>
      <c r="H247" s="92"/>
      <c r="I247" s="92"/>
      <c r="J247" s="131"/>
      <c r="K247" s="126"/>
      <c r="L247" s="126"/>
      <c r="M247" s="92"/>
      <c r="N247" s="104"/>
      <c r="O247" s="100"/>
      <c r="P247" s="100"/>
      <c r="Q247" s="92"/>
      <c r="R247" s="92"/>
      <c r="S247" s="92"/>
      <c r="T247" s="92"/>
      <c r="U247" s="88"/>
      <c r="V247" s="88"/>
      <c r="W247" s="88"/>
      <c r="X247" s="88"/>
      <c r="Y247" s="88"/>
      <c r="Z247" s="88"/>
      <c r="AA247" s="88"/>
      <c r="AB247" s="88"/>
      <c r="AC247" s="88"/>
      <c r="AD247" s="88"/>
      <c r="AE247" s="88"/>
      <c r="AF247" s="88"/>
      <c r="AG247" s="88"/>
      <c r="AH247" s="88"/>
      <c r="AI247" s="88"/>
      <c r="AJ247" s="88"/>
      <c r="AK247" s="88"/>
      <c r="AL247" s="88"/>
      <c r="AM247" s="88"/>
      <c r="AN247" s="88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53"/>
      <c r="CD247" s="53"/>
      <c r="CE247" s="53"/>
      <c r="CF247" s="53"/>
    </row>
    <row r="248" spans="1:84" ht="15.75" customHeight="1" x14ac:dyDescent="0.25">
      <c r="A248" s="90"/>
      <c r="B248" s="92"/>
      <c r="C248" s="92"/>
      <c r="D248" s="92"/>
      <c r="E248" s="6"/>
      <c r="F248" s="92"/>
      <c r="G248" s="92"/>
      <c r="H248" s="92"/>
      <c r="I248" s="92"/>
      <c r="J248" s="126"/>
      <c r="K248" s="112"/>
      <c r="L248" s="112"/>
      <c r="M248" s="92"/>
      <c r="N248" s="105"/>
      <c r="O248" s="100"/>
      <c r="P248" s="100"/>
      <c r="Q248" s="92"/>
      <c r="R248" s="92"/>
      <c r="S248" s="92"/>
      <c r="T248" s="92"/>
      <c r="U248" s="88"/>
      <c r="V248" s="88"/>
      <c r="W248" s="88"/>
      <c r="X248" s="88"/>
      <c r="Y248" s="88"/>
      <c r="Z248" s="88"/>
      <c r="AA248" s="88"/>
      <c r="AB248" s="88"/>
      <c r="AC248" s="88"/>
      <c r="AD248" s="88"/>
      <c r="AE248" s="88"/>
      <c r="AF248" s="88"/>
      <c r="AG248" s="88"/>
      <c r="AH248" s="88"/>
      <c r="AI248" s="88"/>
      <c r="AJ248" s="88"/>
      <c r="AK248" s="88"/>
      <c r="AL248" s="88"/>
      <c r="AM248" s="88"/>
      <c r="AN248" s="88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53"/>
      <c r="CD248" s="53"/>
      <c r="CE248" s="53"/>
      <c r="CF248" s="53"/>
    </row>
    <row r="249" spans="1:84" ht="15.75" customHeight="1" x14ac:dyDescent="0.25">
      <c r="A249" s="90"/>
      <c r="B249" s="92"/>
      <c r="C249" s="92"/>
      <c r="D249" s="92"/>
      <c r="E249" s="6"/>
      <c r="F249" s="92"/>
      <c r="G249" s="92"/>
      <c r="H249" s="92"/>
      <c r="I249" s="92"/>
      <c r="J249" s="92"/>
      <c r="K249" s="92"/>
      <c r="L249" s="112"/>
      <c r="M249" s="92"/>
      <c r="N249" s="105"/>
      <c r="O249" s="100"/>
      <c r="P249" s="100"/>
      <c r="Q249" s="92"/>
      <c r="R249" s="92"/>
      <c r="S249" s="92"/>
      <c r="T249" s="92"/>
      <c r="U249" s="88"/>
      <c r="V249" s="88"/>
      <c r="W249" s="88"/>
      <c r="X249" s="88"/>
      <c r="Y249" s="88"/>
      <c r="Z249" s="88"/>
      <c r="AA249" s="88"/>
      <c r="AB249" s="88"/>
      <c r="AC249" s="88"/>
      <c r="AD249" s="88"/>
      <c r="AE249" s="88"/>
      <c r="AF249" s="88"/>
      <c r="AG249" s="88"/>
      <c r="AH249" s="88"/>
      <c r="AI249" s="88"/>
      <c r="AJ249" s="88"/>
      <c r="AK249" s="88"/>
      <c r="AL249" s="88"/>
      <c r="AM249" s="88"/>
      <c r="AN249" s="88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53"/>
      <c r="CD249" s="53"/>
      <c r="CE249" s="53"/>
      <c r="CF249" s="53"/>
    </row>
    <row r="250" spans="1:84" ht="15.75" customHeight="1" x14ac:dyDescent="0.25">
      <c r="A250" s="90"/>
      <c r="B250" s="92"/>
      <c r="C250" s="92"/>
      <c r="D250" s="92"/>
      <c r="E250" s="6"/>
      <c r="F250" s="92"/>
      <c r="G250" s="92"/>
      <c r="H250" s="92"/>
      <c r="I250" s="92"/>
      <c r="J250" s="92"/>
      <c r="K250" s="92"/>
      <c r="L250" s="112"/>
      <c r="M250" s="92"/>
      <c r="N250" s="105"/>
      <c r="O250" s="100"/>
      <c r="P250" s="100"/>
      <c r="Q250" s="92"/>
      <c r="R250" s="92"/>
      <c r="S250" s="92"/>
      <c r="T250" s="92"/>
      <c r="U250" s="88"/>
      <c r="V250" s="88"/>
      <c r="W250" s="88"/>
      <c r="X250" s="88"/>
      <c r="Y250" s="88"/>
      <c r="Z250" s="88"/>
      <c r="AA250" s="88"/>
      <c r="AB250" s="88"/>
      <c r="AC250" s="88"/>
      <c r="AD250" s="88"/>
      <c r="AE250" s="88"/>
      <c r="AF250" s="88"/>
      <c r="AG250" s="88"/>
      <c r="AH250" s="88"/>
      <c r="AI250" s="88"/>
      <c r="AJ250" s="88"/>
      <c r="AK250" s="88"/>
      <c r="AL250" s="88"/>
      <c r="AM250" s="88"/>
      <c r="AN250" s="88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53"/>
      <c r="CD250" s="53"/>
      <c r="CE250" s="53"/>
      <c r="CF250" s="53"/>
    </row>
    <row r="251" spans="1:84" ht="15.75" customHeight="1" x14ac:dyDescent="0.25">
      <c r="A251" s="90"/>
      <c r="B251" s="92"/>
      <c r="C251" s="92"/>
      <c r="D251" s="92"/>
      <c r="E251" s="6"/>
      <c r="F251" s="92"/>
      <c r="G251" s="92"/>
      <c r="H251" s="92"/>
      <c r="I251" s="92"/>
      <c r="J251" s="92"/>
      <c r="K251" s="92"/>
      <c r="L251" s="112"/>
      <c r="M251" s="92"/>
      <c r="N251" s="105"/>
      <c r="O251" s="100"/>
      <c r="P251" s="100"/>
      <c r="Q251" s="92"/>
      <c r="R251" s="92"/>
      <c r="S251" s="92"/>
      <c r="T251" s="92"/>
      <c r="U251" s="88"/>
      <c r="V251" s="88"/>
      <c r="W251" s="88"/>
      <c r="X251" s="88"/>
      <c r="Y251" s="88"/>
      <c r="Z251" s="88"/>
      <c r="AA251" s="88"/>
      <c r="AB251" s="88"/>
      <c r="AC251" s="88"/>
      <c r="AD251" s="88"/>
      <c r="AE251" s="88"/>
      <c r="AF251" s="88"/>
      <c r="AG251" s="88"/>
      <c r="AH251" s="88"/>
      <c r="AI251" s="88"/>
      <c r="AJ251" s="88"/>
      <c r="AK251" s="88"/>
      <c r="AL251" s="88"/>
      <c r="AM251" s="88"/>
      <c r="AN251" s="88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53"/>
      <c r="CD251" s="53"/>
      <c r="CE251" s="53"/>
      <c r="CF251" s="53"/>
    </row>
    <row r="252" spans="1:84" ht="15.75" customHeight="1" x14ac:dyDescent="0.25">
      <c r="A252" s="90"/>
      <c r="B252" s="92"/>
      <c r="C252" s="92"/>
      <c r="D252" s="92"/>
      <c r="E252" s="6"/>
      <c r="F252" s="92"/>
      <c r="G252" s="92"/>
      <c r="H252" s="92"/>
      <c r="I252" s="92"/>
      <c r="J252" s="92"/>
      <c r="K252" s="92"/>
      <c r="L252" s="112"/>
      <c r="M252" s="92"/>
      <c r="N252" s="105"/>
      <c r="O252" s="100"/>
      <c r="P252" s="100"/>
      <c r="Q252" s="92"/>
      <c r="R252" s="92"/>
      <c r="S252" s="92"/>
      <c r="T252" s="92"/>
      <c r="U252" s="88"/>
      <c r="V252" s="88"/>
      <c r="W252" s="88"/>
      <c r="X252" s="88"/>
      <c r="Y252" s="88"/>
      <c r="Z252" s="88"/>
      <c r="AA252" s="88"/>
      <c r="AB252" s="88"/>
      <c r="AC252" s="88"/>
      <c r="AD252" s="88"/>
      <c r="AE252" s="88"/>
      <c r="AF252" s="88"/>
      <c r="AG252" s="88"/>
      <c r="AH252" s="88"/>
      <c r="AI252" s="88"/>
      <c r="AJ252" s="88"/>
      <c r="AK252" s="88"/>
      <c r="AL252" s="88"/>
      <c r="AM252" s="88"/>
      <c r="AN252" s="88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53"/>
      <c r="CD252" s="53"/>
      <c r="CE252" s="53"/>
      <c r="CF252" s="53"/>
    </row>
    <row r="253" spans="1:84" ht="15.75" customHeight="1" x14ac:dyDescent="0.25">
      <c r="A253" s="90"/>
      <c r="B253" s="92"/>
      <c r="C253" s="92"/>
      <c r="D253" s="92"/>
      <c r="E253" s="6"/>
      <c r="F253" s="92"/>
      <c r="G253" s="92"/>
      <c r="H253" s="92"/>
      <c r="I253" s="92"/>
      <c r="J253" s="92"/>
      <c r="K253" s="92"/>
      <c r="L253" s="112"/>
      <c r="M253" s="92"/>
      <c r="N253" s="105"/>
      <c r="O253" s="100"/>
      <c r="P253" s="100"/>
      <c r="Q253" s="92"/>
      <c r="R253" s="92"/>
      <c r="S253" s="92"/>
      <c r="T253" s="92"/>
      <c r="U253" s="88"/>
      <c r="V253" s="88"/>
      <c r="W253" s="88"/>
      <c r="X253" s="88"/>
      <c r="Y253" s="88"/>
      <c r="Z253" s="88"/>
      <c r="AA253" s="88"/>
      <c r="AB253" s="88"/>
      <c r="AC253" s="88"/>
      <c r="AD253" s="88"/>
      <c r="AE253" s="88"/>
      <c r="AF253" s="88"/>
      <c r="AG253" s="88"/>
      <c r="AH253" s="88"/>
      <c r="AI253" s="88"/>
      <c r="AJ253" s="88"/>
      <c r="AK253" s="88"/>
      <c r="AL253" s="88"/>
      <c r="AM253" s="88"/>
      <c r="AN253" s="88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53"/>
      <c r="CD253" s="53"/>
      <c r="CE253" s="53"/>
      <c r="CF253" s="53"/>
    </row>
    <row r="254" spans="1:84" ht="15.75" customHeight="1" x14ac:dyDescent="0.25">
      <c r="A254" s="90"/>
      <c r="B254" s="92"/>
      <c r="C254" s="92"/>
      <c r="D254" s="92"/>
      <c r="E254" s="6"/>
      <c r="F254" s="92"/>
      <c r="G254" s="92"/>
      <c r="H254" s="92"/>
      <c r="I254" s="92"/>
      <c r="J254" s="92"/>
      <c r="K254" s="92"/>
      <c r="L254" s="112"/>
      <c r="M254" s="92"/>
      <c r="N254" s="105"/>
      <c r="O254" s="100"/>
      <c r="P254" s="100"/>
      <c r="Q254" s="92"/>
      <c r="R254" s="92"/>
      <c r="S254" s="92"/>
      <c r="T254" s="92"/>
      <c r="U254" s="88"/>
      <c r="V254" s="88"/>
      <c r="W254" s="88"/>
      <c r="X254" s="88"/>
      <c r="Y254" s="88"/>
      <c r="Z254" s="88"/>
      <c r="AA254" s="88"/>
      <c r="AB254" s="88"/>
      <c r="AC254" s="88"/>
      <c r="AD254" s="88"/>
      <c r="AE254" s="88"/>
      <c r="AF254" s="88"/>
      <c r="AG254" s="88"/>
      <c r="AH254" s="88"/>
      <c r="AI254" s="88"/>
      <c r="AJ254" s="88"/>
      <c r="AK254" s="88"/>
      <c r="AL254" s="88"/>
      <c r="AM254" s="88"/>
      <c r="AN254" s="88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53"/>
      <c r="CD254" s="53"/>
      <c r="CE254" s="53"/>
      <c r="CF254" s="53"/>
    </row>
    <row r="255" spans="1:84" ht="15.75" customHeight="1" x14ac:dyDescent="0.25">
      <c r="A255" s="90"/>
      <c r="B255" s="92"/>
      <c r="C255" s="92"/>
      <c r="D255" s="92"/>
      <c r="E255" s="6"/>
      <c r="F255" s="92"/>
      <c r="G255" s="92"/>
      <c r="H255" s="92"/>
      <c r="I255" s="92"/>
      <c r="J255" s="92"/>
      <c r="K255" s="92"/>
      <c r="L255" s="112"/>
      <c r="M255" s="92"/>
      <c r="N255" s="105"/>
      <c r="O255" s="100"/>
      <c r="P255" s="100"/>
      <c r="Q255" s="92"/>
      <c r="R255" s="92"/>
      <c r="S255" s="92"/>
      <c r="T255" s="92"/>
      <c r="U255" s="88"/>
      <c r="V255" s="88"/>
      <c r="W255" s="88"/>
      <c r="X255" s="88"/>
      <c r="Y255" s="88"/>
      <c r="Z255" s="88"/>
      <c r="AA255" s="88"/>
      <c r="AB255" s="88"/>
      <c r="AC255" s="88"/>
      <c r="AD255" s="88"/>
      <c r="AE255" s="88"/>
      <c r="AF255" s="88"/>
      <c r="AG255" s="88"/>
      <c r="AH255" s="88"/>
      <c r="AI255" s="88"/>
      <c r="AJ255" s="88"/>
      <c r="AK255" s="88"/>
      <c r="AL255" s="88"/>
      <c r="AM255" s="88"/>
      <c r="AN255" s="88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53"/>
      <c r="CD255" s="53"/>
      <c r="CE255" s="53"/>
      <c r="CF255" s="53"/>
    </row>
    <row r="256" spans="1:84" ht="15.75" customHeight="1" x14ac:dyDescent="0.25">
      <c r="A256" s="90"/>
      <c r="B256" s="92"/>
      <c r="C256" s="92"/>
      <c r="D256" s="92"/>
      <c r="E256" s="6"/>
      <c r="F256" s="92"/>
      <c r="G256" s="92"/>
      <c r="H256" s="92"/>
      <c r="I256" s="92"/>
      <c r="J256" s="92"/>
      <c r="K256" s="92"/>
      <c r="L256" s="112"/>
      <c r="M256" s="92"/>
      <c r="N256" s="105"/>
      <c r="O256" s="100"/>
      <c r="P256" s="100"/>
      <c r="Q256" s="92"/>
      <c r="R256" s="92"/>
      <c r="S256" s="92"/>
      <c r="T256" s="92"/>
      <c r="U256" s="88"/>
      <c r="V256" s="88"/>
      <c r="W256" s="88"/>
      <c r="X256" s="88"/>
      <c r="Y256" s="88"/>
      <c r="Z256" s="88"/>
      <c r="AA256" s="88"/>
      <c r="AB256" s="88"/>
      <c r="AC256" s="88"/>
      <c r="AD256" s="88"/>
      <c r="AE256" s="88"/>
      <c r="AF256" s="88"/>
      <c r="AG256" s="88"/>
      <c r="AH256" s="88"/>
      <c r="AI256" s="88"/>
      <c r="AJ256" s="88"/>
      <c r="AK256" s="88"/>
      <c r="AL256" s="88"/>
      <c r="AM256" s="88"/>
      <c r="AN256" s="88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53"/>
      <c r="CD256" s="53"/>
      <c r="CE256" s="53"/>
      <c r="CF256" s="53"/>
    </row>
    <row r="257" spans="1:84" ht="15.75" customHeight="1" x14ac:dyDescent="0.25">
      <c r="A257" s="90"/>
      <c r="B257" s="92"/>
      <c r="C257" s="92"/>
      <c r="D257" s="92"/>
      <c r="E257" s="6"/>
      <c r="F257" s="92"/>
      <c r="G257" s="92"/>
      <c r="H257" s="92"/>
      <c r="I257" s="92"/>
      <c r="J257" s="92"/>
      <c r="K257" s="92"/>
      <c r="L257" s="112"/>
      <c r="M257" s="92"/>
      <c r="N257" s="105"/>
      <c r="O257" s="100"/>
      <c r="P257" s="100"/>
      <c r="Q257" s="92"/>
      <c r="R257" s="92"/>
      <c r="S257" s="92"/>
      <c r="T257" s="92"/>
      <c r="U257" s="88"/>
      <c r="V257" s="88"/>
      <c r="W257" s="88"/>
      <c r="X257" s="88"/>
      <c r="Y257" s="88"/>
      <c r="Z257" s="88"/>
      <c r="AA257" s="88"/>
      <c r="AB257" s="88"/>
      <c r="AC257" s="88"/>
      <c r="AD257" s="88"/>
      <c r="AE257" s="88"/>
      <c r="AF257" s="88"/>
      <c r="AG257" s="88"/>
      <c r="AH257" s="88"/>
      <c r="AI257" s="88"/>
      <c r="AJ257" s="88"/>
      <c r="AK257" s="88"/>
      <c r="AL257" s="88"/>
      <c r="AM257" s="88"/>
      <c r="AN257" s="88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53"/>
      <c r="CD257" s="53"/>
      <c r="CE257" s="53"/>
      <c r="CF257" s="53"/>
    </row>
    <row r="258" spans="1:84" ht="15.75" customHeight="1" x14ac:dyDescent="0.25">
      <c r="A258" s="90"/>
      <c r="B258" s="92"/>
      <c r="C258" s="92"/>
      <c r="D258" s="92"/>
      <c r="E258" s="6"/>
      <c r="F258" s="92"/>
      <c r="G258" s="92"/>
      <c r="H258" s="92"/>
      <c r="I258" s="92"/>
      <c r="J258" s="92"/>
      <c r="K258" s="92"/>
      <c r="L258" s="112"/>
      <c r="M258" s="92"/>
      <c r="N258" s="105"/>
      <c r="O258" s="100"/>
      <c r="P258" s="100"/>
      <c r="Q258" s="92"/>
      <c r="R258" s="92"/>
      <c r="S258" s="92"/>
      <c r="T258" s="92"/>
      <c r="U258" s="88"/>
      <c r="V258" s="88"/>
      <c r="W258" s="88"/>
      <c r="X258" s="88"/>
      <c r="Y258" s="88"/>
      <c r="Z258" s="88"/>
      <c r="AA258" s="88"/>
      <c r="AB258" s="88"/>
      <c r="AC258" s="88"/>
      <c r="AD258" s="88"/>
      <c r="AE258" s="88"/>
      <c r="AF258" s="88"/>
      <c r="AG258" s="88"/>
      <c r="AH258" s="88"/>
      <c r="AI258" s="88"/>
      <c r="AJ258" s="88"/>
      <c r="AK258" s="88"/>
      <c r="AL258" s="88"/>
      <c r="AM258" s="88"/>
      <c r="AN258" s="88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53"/>
      <c r="CD258" s="53"/>
      <c r="CE258" s="53"/>
      <c r="CF258" s="53"/>
    </row>
    <row r="259" spans="1:84" ht="15.75" customHeight="1" x14ac:dyDescent="0.25">
      <c r="A259" s="90"/>
      <c r="B259" s="92"/>
      <c r="C259" s="92"/>
      <c r="D259" s="92"/>
      <c r="E259" s="6"/>
      <c r="F259" s="92"/>
      <c r="G259" s="92"/>
      <c r="H259" s="92"/>
      <c r="I259" s="92"/>
      <c r="J259" s="92"/>
      <c r="K259" s="92"/>
      <c r="L259" s="112"/>
      <c r="M259" s="92"/>
      <c r="N259" s="105"/>
      <c r="O259" s="100"/>
      <c r="P259" s="100"/>
      <c r="Q259" s="92"/>
      <c r="R259" s="92"/>
      <c r="S259" s="92"/>
      <c r="T259" s="92"/>
      <c r="U259" s="88"/>
      <c r="V259" s="88"/>
      <c r="W259" s="88"/>
      <c r="X259" s="88"/>
      <c r="Y259" s="88"/>
      <c r="Z259" s="88"/>
      <c r="AA259" s="88"/>
      <c r="AB259" s="88"/>
      <c r="AC259" s="88"/>
      <c r="AD259" s="88"/>
      <c r="AE259" s="88"/>
      <c r="AF259" s="88"/>
      <c r="AG259" s="88"/>
      <c r="AH259" s="88"/>
      <c r="AI259" s="88"/>
      <c r="AJ259" s="88"/>
      <c r="AK259" s="88"/>
      <c r="AL259" s="88"/>
      <c r="AM259" s="88"/>
      <c r="AN259" s="88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53"/>
      <c r="CD259" s="53"/>
      <c r="CE259" s="53"/>
      <c r="CF259" s="53"/>
    </row>
    <row r="260" spans="1:84" ht="15.75" customHeight="1" x14ac:dyDescent="0.25">
      <c r="A260" s="90"/>
      <c r="B260" s="92"/>
      <c r="C260" s="92"/>
      <c r="D260" s="92"/>
      <c r="E260" s="6"/>
      <c r="F260" s="92"/>
      <c r="G260" s="92"/>
      <c r="H260" s="92"/>
      <c r="I260" s="92"/>
      <c r="J260" s="92"/>
      <c r="K260" s="92"/>
      <c r="L260" s="112"/>
      <c r="M260" s="92"/>
      <c r="N260" s="105"/>
      <c r="O260" s="100"/>
      <c r="P260" s="100"/>
      <c r="Q260" s="92"/>
      <c r="R260" s="92"/>
      <c r="S260" s="92"/>
      <c r="T260" s="92"/>
      <c r="U260" s="132"/>
      <c r="V260" s="132"/>
      <c r="W260" s="132"/>
      <c r="X260" s="132"/>
      <c r="Y260" s="132"/>
      <c r="Z260" s="132"/>
      <c r="AA260" s="132"/>
      <c r="AB260" s="132"/>
      <c r="AC260" s="132"/>
      <c r="AD260" s="132"/>
      <c r="AE260" s="132"/>
      <c r="AF260" s="132"/>
      <c r="AG260" s="132"/>
      <c r="AH260" s="132"/>
      <c r="AI260" s="132"/>
      <c r="AJ260" s="132"/>
      <c r="AK260" s="132"/>
      <c r="AL260" s="132"/>
      <c r="AM260" s="132"/>
      <c r="AN260" s="132"/>
      <c r="AO260" s="57"/>
      <c r="AP260" s="57"/>
      <c r="AQ260" s="57"/>
      <c r="AR260" s="57"/>
      <c r="AS260" s="57"/>
      <c r="AT260" s="57"/>
      <c r="AU260" s="57"/>
      <c r="AV260" s="57"/>
      <c r="AW260" s="57"/>
      <c r="AX260" s="57"/>
      <c r="AY260" s="57"/>
      <c r="AZ260" s="57"/>
      <c r="BA260" s="57"/>
      <c r="BB260" s="57"/>
      <c r="BC260" s="57"/>
      <c r="BD260" s="57"/>
      <c r="BE260" s="57"/>
      <c r="BF260" s="57"/>
      <c r="BG260" s="57"/>
      <c r="BH260" s="57"/>
      <c r="BI260" s="57"/>
      <c r="BJ260" s="57"/>
      <c r="BK260" s="57"/>
      <c r="BL260" s="57"/>
      <c r="BM260" s="57"/>
      <c r="BN260" s="57"/>
      <c r="BO260" s="57"/>
      <c r="BP260" s="57"/>
      <c r="BQ260" s="57"/>
      <c r="BR260" s="57"/>
      <c r="BS260" s="57"/>
      <c r="BT260" s="57"/>
      <c r="BU260" s="57"/>
      <c r="BV260" s="57"/>
      <c r="BW260" s="57"/>
      <c r="BX260" s="57"/>
      <c r="BY260" s="57"/>
      <c r="BZ260" s="57"/>
      <c r="CA260" s="57"/>
      <c r="CB260" s="57"/>
    </row>
    <row r="261" spans="1:84" ht="15" customHeight="1" x14ac:dyDescent="0.25">
      <c r="A261" s="90"/>
      <c r="B261" s="92"/>
      <c r="C261" s="92"/>
      <c r="D261" s="92"/>
      <c r="E261" s="6"/>
      <c r="F261" s="92"/>
      <c r="G261" s="92"/>
      <c r="H261" s="92"/>
      <c r="I261" s="92"/>
      <c r="J261" s="92"/>
      <c r="K261" s="92"/>
      <c r="L261" s="112"/>
      <c r="M261" s="92"/>
      <c r="N261" s="105"/>
      <c r="O261" s="100"/>
      <c r="P261" s="100"/>
      <c r="Q261" s="92"/>
      <c r="R261" s="92"/>
      <c r="S261" s="92"/>
      <c r="T261" s="92"/>
      <c r="U261" s="133"/>
      <c r="V261" s="133"/>
      <c r="W261" s="133"/>
      <c r="X261" s="133"/>
      <c r="Y261" s="133"/>
      <c r="Z261" s="133"/>
      <c r="AA261" s="133"/>
      <c r="AB261" s="133"/>
      <c r="AC261" s="133"/>
      <c r="AD261" s="133"/>
      <c r="AE261" s="133"/>
      <c r="AF261" s="133"/>
      <c r="AG261" s="133"/>
      <c r="AH261" s="133"/>
      <c r="AI261" s="133"/>
      <c r="AJ261" s="133"/>
      <c r="AK261" s="133"/>
      <c r="AL261" s="133"/>
      <c r="AM261" s="133"/>
      <c r="AN261" s="133"/>
      <c r="AO261" s="58"/>
      <c r="AP261" s="58"/>
      <c r="AQ261" s="58"/>
      <c r="AR261" s="58"/>
      <c r="AS261" s="58"/>
      <c r="AT261" s="58"/>
      <c r="AU261" s="58"/>
      <c r="AV261" s="58"/>
      <c r="AW261" s="58"/>
      <c r="AX261" s="58"/>
      <c r="AY261" s="58"/>
      <c r="AZ261" s="58"/>
      <c r="BA261" s="58"/>
      <c r="BB261" s="58"/>
      <c r="BC261" s="58"/>
      <c r="BD261" s="58"/>
      <c r="BE261" s="58"/>
      <c r="BF261" s="58"/>
      <c r="BG261" s="58"/>
      <c r="BH261" s="58"/>
      <c r="BI261" s="58"/>
      <c r="BJ261" s="58"/>
      <c r="BK261" s="58"/>
      <c r="BL261" s="58"/>
      <c r="BM261" s="58"/>
      <c r="BN261" s="58"/>
      <c r="BO261" s="58"/>
      <c r="BP261" s="58"/>
      <c r="BQ261" s="58"/>
      <c r="BR261" s="58"/>
      <c r="BS261" s="58"/>
      <c r="BT261" s="58"/>
      <c r="BU261" s="58"/>
      <c r="BV261" s="58"/>
      <c r="BW261" s="58"/>
      <c r="BX261" s="58"/>
      <c r="BY261" s="58"/>
      <c r="BZ261" s="58"/>
      <c r="CA261" s="58"/>
      <c r="CB261" s="58"/>
    </row>
    <row r="262" spans="1:84" ht="15" customHeight="1" x14ac:dyDescent="0.25">
      <c r="A262" s="90"/>
      <c r="B262" s="92"/>
      <c r="C262" s="92"/>
      <c r="D262" s="92"/>
      <c r="E262" s="6"/>
      <c r="F262" s="92"/>
      <c r="G262" s="92"/>
      <c r="H262" s="92"/>
      <c r="I262" s="92"/>
      <c r="J262" s="92"/>
      <c r="K262" s="92"/>
      <c r="L262" s="112"/>
      <c r="M262" s="92"/>
      <c r="N262" s="105"/>
      <c r="O262" s="100"/>
      <c r="P262" s="100"/>
      <c r="Q262" s="92"/>
      <c r="R262" s="92"/>
      <c r="S262" s="92"/>
      <c r="T262" s="92"/>
    </row>
    <row r="263" spans="1:84" ht="15" customHeight="1" x14ac:dyDescent="0.25">
      <c r="A263" s="90"/>
      <c r="B263" s="92"/>
      <c r="C263" s="92"/>
      <c r="D263" s="92"/>
      <c r="E263" s="6"/>
      <c r="F263" s="92"/>
      <c r="G263" s="92"/>
      <c r="H263" s="92"/>
      <c r="I263" s="92"/>
      <c r="J263" s="92"/>
      <c r="K263" s="92"/>
      <c r="L263" s="112"/>
      <c r="M263" s="92"/>
      <c r="N263" s="105"/>
      <c r="O263" s="100"/>
      <c r="P263" s="100"/>
      <c r="Q263" s="92"/>
      <c r="R263" s="92"/>
      <c r="S263" s="92"/>
      <c r="T263" s="92"/>
    </row>
    <row r="264" spans="1:84" ht="15" customHeight="1" x14ac:dyDescent="0.25">
      <c r="A264" s="90"/>
      <c r="B264" s="92"/>
      <c r="C264" s="92"/>
      <c r="D264" s="92"/>
      <c r="E264" s="6"/>
      <c r="F264" s="92"/>
      <c r="G264" s="92"/>
      <c r="H264" s="92"/>
      <c r="I264" s="92"/>
      <c r="J264" s="92"/>
      <c r="K264" s="92"/>
      <c r="L264" s="112"/>
      <c r="M264" s="92"/>
      <c r="N264" s="105"/>
      <c r="O264" s="100"/>
      <c r="P264" s="100"/>
      <c r="Q264" s="92"/>
      <c r="R264" s="92"/>
      <c r="S264" s="92"/>
      <c r="T264" s="92"/>
    </row>
    <row r="265" spans="1:84" ht="15" customHeight="1" x14ac:dyDescent="0.25">
      <c r="A265" s="90"/>
      <c r="B265" s="92"/>
      <c r="C265" s="92"/>
      <c r="D265" s="92"/>
      <c r="E265" s="6"/>
      <c r="F265" s="92"/>
      <c r="G265" s="92"/>
      <c r="H265" s="92"/>
      <c r="I265" s="92"/>
      <c r="J265" s="92"/>
      <c r="K265" s="92"/>
      <c r="L265" s="112"/>
      <c r="M265" s="92"/>
      <c r="N265" s="105"/>
      <c r="O265" s="100"/>
      <c r="P265" s="100"/>
      <c r="Q265" s="92"/>
      <c r="R265" s="92"/>
      <c r="S265" s="92"/>
      <c r="T265" s="92"/>
    </row>
    <row r="266" spans="1:84" ht="15" customHeight="1" x14ac:dyDescent="0.25">
      <c r="A266" s="90"/>
      <c r="B266" s="92"/>
      <c r="C266" s="92"/>
      <c r="D266" s="92"/>
      <c r="E266" s="6"/>
      <c r="F266" s="92"/>
      <c r="G266" s="92"/>
      <c r="H266" s="92"/>
      <c r="I266" s="92"/>
      <c r="J266" s="92"/>
      <c r="K266" s="92"/>
      <c r="L266" s="112"/>
      <c r="M266" s="92"/>
      <c r="N266" s="105"/>
      <c r="O266" s="100"/>
      <c r="P266" s="100"/>
      <c r="Q266" s="92"/>
      <c r="R266" s="92"/>
      <c r="S266" s="92"/>
      <c r="T266" s="92"/>
    </row>
    <row r="267" spans="1:84" ht="15" customHeight="1" x14ac:dyDescent="0.25">
      <c r="A267" s="90"/>
      <c r="B267" s="92"/>
      <c r="C267" s="92"/>
      <c r="D267" s="92"/>
      <c r="E267" s="6"/>
      <c r="F267" s="92"/>
      <c r="G267" s="92"/>
      <c r="H267" s="92"/>
      <c r="I267" s="92"/>
      <c r="J267" s="92"/>
      <c r="K267" s="92"/>
      <c r="L267" s="112"/>
      <c r="M267" s="92"/>
      <c r="N267" s="105"/>
      <c r="O267" s="100"/>
      <c r="P267" s="100"/>
      <c r="Q267" s="92"/>
      <c r="R267" s="92"/>
      <c r="S267" s="92"/>
      <c r="T267" s="92"/>
    </row>
    <row r="268" spans="1:84" ht="15" customHeight="1" x14ac:dyDescent="0.25">
      <c r="A268" s="90"/>
      <c r="B268" s="92"/>
      <c r="C268" s="92"/>
      <c r="D268" s="92"/>
      <c r="E268" s="6"/>
      <c r="F268" s="92"/>
      <c r="G268" s="92"/>
      <c r="H268" s="92"/>
      <c r="I268" s="92"/>
      <c r="J268" s="92"/>
      <c r="K268" s="92"/>
      <c r="L268" s="112"/>
      <c r="M268" s="92"/>
      <c r="N268" s="105"/>
      <c r="O268" s="100"/>
      <c r="P268" s="100"/>
      <c r="Q268" s="92"/>
      <c r="R268" s="92"/>
      <c r="S268" s="92"/>
      <c r="T268" s="92"/>
    </row>
    <row r="269" spans="1:84" ht="15" customHeight="1" x14ac:dyDescent="0.25">
      <c r="A269" s="90"/>
      <c r="B269" s="92"/>
      <c r="C269" s="92"/>
      <c r="D269" s="92"/>
      <c r="E269" s="6"/>
      <c r="F269" s="92"/>
      <c r="G269" s="92"/>
      <c r="H269" s="92"/>
      <c r="I269" s="92"/>
      <c r="J269" s="92"/>
      <c r="K269" s="92"/>
      <c r="L269" s="112"/>
      <c r="M269" s="92"/>
      <c r="N269" s="105"/>
      <c r="O269" s="100"/>
      <c r="P269" s="100"/>
      <c r="Q269" s="92"/>
      <c r="R269" s="92"/>
      <c r="S269" s="92"/>
      <c r="T269" s="92"/>
    </row>
    <row r="270" spans="1:84" ht="15" customHeight="1" x14ac:dyDescent="0.25">
      <c r="A270" s="90"/>
      <c r="B270" s="92"/>
      <c r="C270" s="92"/>
      <c r="D270" s="92"/>
      <c r="E270" s="6"/>
      <c r="F270" s="92"/>
      <c r="G270" s="92"/>
      <c r="H270" s="92"/>
      <c r="I270" s="92"/>
      <c r="J270" s="92"/>
      <c r="K270" s="92"/>
      <c r="L270" s="112"/>
      <c r="M270" s="92"/>
      <c r="N270" s="105"/>
      <c r="O270" s="100"/>
      <c r="P270" s="100"/>
      <c r="Q270" s="92"/>
      <c r="R270" s="92"/>
      <c r="S270" s="92"/>
      <c r="T270" s="92"/>
    </row>
    <row r="271" spans="1:84" ht="15" customHeight="1" x14ac:dyDescent="0.25">
      <c r="A271" s="90"/>
      <c r="B271" s="92"/>
      <c r="C271" s="92"/>
      <c r="D271" s="92"/>
      <c r="E271" s="6"/>
      <c r="F271" s="92"/>
      <c r="G271" s="92"/>
      <c r="H271" s="92"/>
      <c r="I271" s="92"/>
      <c r="J271" s="92"/>
      <c r="K271" s="92"/>
      <c r="L271" s="112"/>
      <c r="M271" s="92"/>
      <c r="N271" s="105"/>
      <c r="O271" s="100"/>
      <c r="P271" s="100"/>
      <c r="Q271" s="92"/>
      <c r="R271" s="92"/>
      <c r="S271" s="92"/>
      <c r="T271" s="92"/>
    </row>
    <row r="272" spans="1:84" ht="15" customHeight="1" x14ac:dyDescent="0.25">
      <c r="A272" s="90"/>
      <c r="B272" s="92"/>
      <c r="C272" s="92"/>
      <c r="D272" s="92"/>
      <c r="E272" s="6"/>
      <c r="F272" s="92"/>
      <c r="G272" s="92"/>
      <c r="H272" s="92"/>
      <c r="I272" s="92"/>
      <c r="J272" s="92"/>
      <c r="K272" s="92"/>
      <c r="L272" s="112"/>
      <c r="M272" s="92"/>
      <c r="N272" s="105"/>
      <c r="O272" s="100"/>
      <c r="P272" s="100"/>
      <c r="Q272" s="92"/>
      <c r="R272" s="92"/>
      <c r="S272" s="92"/>
      <c r="T272" s="92"/>
    </row>
    <row r="273" spans="1:20" ht="15" customHeight="1" x14ac:dyDescent="0.25">
      <c r="A273" s="90"/>
      <c r="B273" s="92"/>
      <c r="C273" s="92"/>
      <c r="D273" s="92"/>
      <c r="E273" s="6"/>
      <c r="F273" s="92"/>
      <c r="G273" s="92"/>
      <c r="H273" s="92"/>
      <c r="I273" s="92"/>
      <c r="J273" s="92"/>
      <c r="K273" s="92"/>
      <c r="L273" s="112"/>
      <c r="M273" s="92"/>
      <c r="N273" s="105"/>
      <c r="O273" s="100"/>
      <c r="P273" s="100"/>
      <c r="Q273" s="92"/>
      <c r="R273" s="92"/>
      <c r="S273" s="92"/>
      <c r="T273" s="92"/>
    </row>
    <row r="274" spans="1:20" ht="15" customHeight="1" x14ac:dyDescent="0.25">
      <c r="A274" s="90"/>
      <c r="B274" s="92"/>
      <c r="C274" s="92"/>
      <c r="D274" s="92"/>
      <c r="E274" s="6"/>
      <c r="F274" s="92"/>
      <c r="G274" s="92"/>
      <c r="H274" s="92"/>
      <c r="I274" s="92"/>
      <c r="J274" s="92"/>
      <c r="K274" s="92"/>
      <c r="L274" s="112"/>
      <c r="M274" s="92"/>
      <c r="N274" s="105"/>
      <c r="O274" s="100"/>
      <c r="P274" s="100"/>
      <c r="Q274" s="92"/>
      <c r="R274" s="92"/>
      <c r="S274" s="92"/>
      <c r="T274" s="92"/>
    </row>
    <row r="275" spans="1:20" ht="15" customHeight="1" x14ac:dyDescent="0.25">
      <c r="A275" s="90"/>
      <c r="B275" s="92"/>
      <c r="C275" s="92"/>
      <c r="D275" s="92"/>
      <c r="E275" s="6"/>
      <c r="F275" s="92"/>
      <c r="G275" s="92"/>
      <c r="H275" s="92"/>
      <c r="I275" s="92"/>
      <c r="J275" s="92"/>
      <c r="K275" s="92"/>
      <c r="L275" s="112"/>
      <c r="M275" s="92"/>
      <c r="N275" s="105"/>
      <c r="O275" s="100"/>
      <c r="P275" s="100"/>
      <c r="Q275" s="92"/>
      <c r="R275" s="92"/>
      <c r="S275" s="92"/>
      <c r="T275" s="92"/>
    </row>
    <row r="276" spans="1:20" ht="15" customHeight="1" x14ac:dyDescent="0.25">
      <c r="A276" s="90"/>
      <c r="B276" s="92"/>
      <c r="C276" s="92"/>
      <c r="D276" s="92"/>
      <c r="E276" s="6"/>
      <c r="F276" s="92"/>
      <c r="G276" s="92"/>
      <c r="H276" s="92"/>
      <c r="I276" s="92"/>
      <c r="J276" s="92"/>
      <c r="K276" s="92"/>
      <c r="L276" s="112"/>
      <c r="M276" s="92"/>
      <c r="N276" s="105"/>
      <c r="O276" s="100"/>
      <c r="P276" s="100"/>
      <c r="Q276" s="92"/>
      <c r="R276" s="92"/>
      <c r="S276" s="92"/>
      <c r="T276" s="92"/>
    </row>
    <row r="277" spans="1:20" ht="15" customHeight="1" x14ac:dyDescent="0.25">
      <c r="A277" s="90"/>
      <c r="B277" s="92"/>
      <c r="C277" s="92"/>
      <c r="D277" s="92"/>
      <c r="E277" s="6"/>
      <c r="F277" s="92"/>
      <c r="G277" s="92"/>
      <c r="H277" s="92"/>
      <c r="I277" s="92"/>
      <c r="J277" s="92"/>
      <c r="K277" s="92"/>
      <c r="L277" s="112"/>
      <c r="M277" s="92"/>
      <c r="N277" s="105"/>
      <c r="O277" s="100"/>
      <c r="P277" s="100"/>
      <c r="Q277" s="92"/>
      <c r="R277" s="92"/>
      <c r="S277" s="92"/>
      <c r="T277" s="92"/>
    </row>
    <row r="278" spans="1:20" ht="15" customHeight="1" x14ac:dyDescent="0.25">
      <c r="A278" s="90"/>
      <c r="B278" s="92"/>
      <c r="C278" s="92"/>
      <c r="D278" s="92"/>
      <c r="E278" s="6"/>
      <c r="F278" s="92"/>
      <c r="G278" s="92"/>
      <c r="H278" s="92"/>
      <c r="I278" s="92"/>
      <c r="J278" s="92"/>
      <c r="K278" s="92"/>
      <c r="L278" s="112"/>
      <c r="M278" s="92"/>
      <c r="N278" s="105"/>
      <c r="O278" s="100"/>
      <c r="P278" s="100"/>
      <c r="Q278" s="92"/>
      <c r="R278" s="92"/>
      <c r="S278" s="92"/>
      <c r="T278" s="92"/>
    </row>
    <row r="279" spans="1:20" ht="15" customHeight="1" x14ac:dyDescent="0.25">
      <c r="A279" s="90"/>
      <c r="B279" s="92"/>
      <c r="C279" s="92"/>
      <c r="D279" s="92"/>
      <c r="E279" s="6"/>
      <c r="F279" s="92"/>
      <c r="G279" s="92"/>
      <c r="H279" s="92"/>
      <c r="I279" s="92"/>
      <c r="J279" s="92"/>
      <c r="K279" s="92"/>
      <c r="L279" s="112"/>
      <c r="M279" s="92"/>
      <c r="N279" s="105"/>
      <c r="O279" s="100"/>
      <c r="P279" s="100"/>
      <c r="Q279" s="92"/>
      <c r="R279" s="92"/>
      <c r="S279" s="92"/>
      <c r="T279" s="92"/>
    </row>
    <row r="280" spans="1:20" ht="15" customHeight="1" x14ac:dyDescent="0.25">
      <c r="A280" s="90"/>
      <c r="B280" s="92"/>
      <c r="C280" s="92"/>
      <c r="D280" s="92"/>
      <c r="E280" s="6"/>
      <c r="F280" s="92"/>
      <c r="G280" s="92"/>
      <c r="H280" s="92"/>
      <c r="I280" s="92"/>
      <c r="J280" s="92"/>
      <c r="K280" s="92"/>
      <c r="L280" s="112"/>
      <c r="M280" s="92"/>
      <c r="N280" s="105"/>
      <c r="O280" s="100"/>
      <c r="P280" s="100"/>
      <c r="Q280" s="92"/>
      <c r="R280" s="92"/>
      <c r="S280" s="92"/>
      <c r="T280" s="92"/>
    </row>
    <row r="281" spans="1:20" ht="15" customHeight="1" x14ac:dyDescent="0.25">
      <c r="A281" s="90"/>
      <c r="B281" s="92"/>
      <c r="C281" s="92"/>
      <c r="D281" s="92"/>
      <c r="E281" s="6"/>
      <c r="F281" s="92"/>
      <c r="G281" s="92"/>
      <c r="H281" s="92"/>
      <c r="I281" s="92"/>
      <c r="J281" s="92"/>
      <c r="K281" s="92"/>
      <c r="L281" s="112"/>
      <c r="M281" s="92"/>
      <c r="N281" s="105"/>
      <c r="O281" s="100"/>
      <c r="P281" s="100"/>
      <c r="Q281" s="92"/>
      <c r="R281" s="92"/>
      <c r="S281" s="92"/>
      <c r="T281" s="92"/>
    </row>
    <row r="282" spans="1:20" ht="15" customHeight="1" x14ac:dyDescent="0.25">
      <c r="A282" s="90"/>
      <c r="B282" s="92"/>
      <c r="C282" s="92"/>
      <c r="D282" s="92"/>
      <c r="E282" s="6"/>
      <c r="F282" s="92"/>
      <c r="G282" s="92"/>
      <c r="H282" s="92"/>
      <c r="I282" s="92"/>
      <c r="J282" s="92"/>
      <c r="K282" s="92"/>
      <c r="L282" s="112"/>
      <c r="M282" s="92"/>
      <c r="N282" s="105"/>
      <c r="O282" s="100"/>
      <c r="P282" s="100"/>
      <c r="Q282" s="92"/>
      <c r="R282" s="92"/>
      <c r="S282" s="92"/>
      <c r="T282" s="92"/>
    </row>
    <row r="283" spans="1:20" ht="15" customHeight="1" x14ac:dyDescent="0.25">
      <c r="A283" s="90"/>
      <c r="B283" s="92"/>
      <c r="C283" s="92"/>
      <c r="D283" s="92"/>
      <c r="E283" s="6"/>
      <c r="F283" s="92"/>
      <c r="G283" s="92"/>
      <c r="H283" s="92"/>
      <c r="I283" s="92"/>
      <c r="J283" s="92"/>
      <c r="K283" s="92"/>
      <c r="L283" s="112"/>
      <c r="M283" s="92"/>
      <c r="N283" s="105"/>
      <c r="O283" s="100"/>
      <c r="P283" s="100"/>
      <c r="Q283" s="92"/>
      <c r="R283" s="92"/>
      <c r="S283" s="92"/>
      <c r="T283" s="92"/>
    </row>
    <row r="284" spans="1:20" ht="15" customHeight="1" x14ac:dyDescent="0.25">
      <c r="A284" s="90"/>
      <c r="B284" s="92"/>
      <c r="C284" s="92"/>
      <c r="D284" s="92"/>
      <c r="E284" s="6"/>
      <c r="F284" s="92"/>
      <c r="G284" s="92"/>
      <c r="H284" s="92"/>
      <c r="I284" s="92"/>
      <c r="J284" s="92"/>
      <c r="K284" s="92"/>
      <c r="L284" s="112"/>
      <c r="M284" s="92"/>
      <c r="N284" s="105"/>
      <c r="O284" s="100"/>
      <c r="P284" s="100"/>
      <c r="Q284" s="92"/>
      <c r="R284" s="92"/>
      <c r="S284" s="92"/>
      <c r="T284" s="92"/>
    </row>
    <row r="285" spans="1:20" ht="15" customHeight="1" x14ac:dyDescent="0.25">
      <c r="A285" s="90"/>
      <c r="B285" s="92"/>
      <c r="C285" s="92"/>
      <c r="D285" s="92"/>
      <c r="E285" s="2"/>
      <c r="F285" s="92"/>
      <c r="G285" s="92"/>
      <c r="H285" s="92"/>
      <c r="I285" s="92"/>
      <c r="J285" s="92"/>
      <c r="K285" s="92"/>
      <c r="L285" s="112"/>
      <c r="M285" s="92"/>
      <c r="N285" s="105"/>
      <c r="O285" s="100"/>
      <c r="P285" s="100"/>
      <c r="Q285" s="92"/>
      <c r="R285" s="92"/>
      <c r="S285" s="92"/>
      <c r="T285" s="92"/>
    </row>
    <row r="286" spans="1:20" ht="15" customHeight="1" x14ac:dyDescent="0.25">
      <c r="A286" s="90"/>
      <c r="B286" s="92"/>
      <c r="C286" s="92"/>
      <c r="D286" s="92"/>
      <c r="E286" s="2"/>
      <c r="F286" s="92"/>
      <c r="G286" s="92"/>
      <c r="H286" s="92"/>
      <c r="I286" s="92"/>
      <c r="J286" s="92"/>
      <c r="K286" s="92"/>
      <c r="L286" s="112"/>
      <c r="M286" s="92"/>
      <c r="N286" s="105"/>
      <c r="O286" s="100"/>
      <c r="P286" s="100"/>
      <c r="Q286" s="92"/>
      <c r="R286" s="92"/>
      <c r="S286" s="92"/>
      <c r="T286" s="92"/>
    </row>
    <row r="287" spans="1:20" ht="15" customHeight="1" x14ac:dyDescent="0.25">
      <c r="A287" s="90"/>
      <c r="B287" s="92"/>
      <c r="C287" s="92"/>
      <c r="D287" s="92"/>
      <c r="E287" s="2"/>
      <c r="F287" s="92"/>
      <c r="G287" s="92"/>
      <c r="H287" s="92"/>
      <c r="I287" s="92"/>
      <c r="J287" s="92"/>
      <c r="K287" s="92"/>
      <c r="L287" s="112"/>
      <c r="M287" s="92"/>
      <c r="N287" s="105"/>
      <c r="O287" s="100"/>
      <c r="P287" s="100"/>
      <c r="Q287" s="92"/>
      <c r="R287" s="92"/>
      <c r="S287" s="92"/>
      <c r="T287" s="92"/>
    </row>
    <row r="288" spans="1:20" ht="15" customHeight="1" x14ac:dyDescent="0.25">
      <c r="A288" s="90"/>
      <c r="B288" s="92"/>
      <c r="C288" s="92"/>
      <c r="D288" s="92"/>
      <c r="E288" s="2"/>
      <c r="F288" s="92"/>
      <c r="G288" s="92"/>
      <c r="H288" s="92"/>
      <c r="I288" s="92"/>
      <c r="J288" s="92"/>
      <c r="K288" s="92"/>
      <c r="L288" s="112"/>
      <c r="M288" s="92"/>
      <c r="N288" s="105"/>
      <c r="O288" s="100"/>
      <c r="P288" s="100"/>
      <c r="Q288" s="92"/>
      <c r="R288" s="92"/>
      <c r="S288" s="92"/>
      <c r="T288" s="92"/>
    </row>
    <row r="289" spans="1:20" ht="15" customHeight="1" x14ac:dyDescent="0.25">
      <c r="A289" s="90"/>
      <c r="B289" s="92"/>
      <c r="C289" s="92"/>
      <c r="D289" s="92"/>
      <c r="E289" s="2"/>
      <c r="F289" s="92"/>
      <c r="G289" s="92"/>
      <c r="H289" s="92"/>
      <c r="I289" s="92"/>
      <c r="J289" s="92"/>
      <c r="K289" s="92"/>
      <c r="L289" s="112"/>
      <c r="M289" s="92"/>
      <c r="N289" s="105"/>
      <c r="O289" s="100"/>
      <c r="P289" s="100"/>
      <c r="Q289" s="92"/>
      <c r="R289" s="92"/>
      <c r="S289" s="92"/>
      <c r="T289" s="92"/>
    </row>
    <row r="290" spans="1:20" ht="15" customHeight="1" x14ac:dyDescent="0.25">
      <c r="A290" s="90"/>
      <c r="B290" s="92"/>
      <c r="C290" s="92"/>
      <c r="D290" s="92"/>
      <c r="E290" s="2"/>
      <c r="F290" s="92"/>
      <c r="G290" s="92"/>
      <c r="H290" s="92"/>
      <c r="I290" s="92"/>
      <c r="J290" s="92"/>
      <c r="K290" s="92"/>
      <c r="L290" s="112"/>
      <c r="M290" s="92"/>
      <c r="N290" s="105"/>
      <c r="O290" s="100"/>
      <c r="P290" s="100"/>
      <c r="Q290" s="92"/>
      <c r="R290" s="92"/>
      <c r="S290" s="92"/>
      <c r="T290" s="92"/>
    </row>
    <row r="291" spans="1:20" ht="15" customHeight="1" x14ac:dyDescent="0.25">
      <c r="A291" s="90"/>
      <c r="B291" s="92"/>
      <c r="C291" s="92"/>
      <c r="D291" s="92"/>
      <c r="E291" s="2"/>
      <c r="F291" s="92"/>
      <c r="G291" s="92"/>
      <c r="H291" s="92"/>
      <c r="I291" s="92"/>
      <c r="J291" s="92"/>
      <c r="K291" s="92"/>
      <c r="L291" s="112"/>
      <c r="M291" s="92"/>
      <c r="N291" s="105"/>
      <c r="O291" s="100"/>
      <c r="P291" s="100"/>
      <c r="Q291" s="92"/>
      <c r="R291" s="92"/>
      <c r="S291" s="92"/>
      <c r="T291" s="92"/>
    </row>
    <row r="292" spans="1:20" ht="15" customHeight="1" x14ac:dyDescent="0.25">
      <c r="A292" s="90"/>
      <c r="B292" s="92"/>
      <c r="C292" s="92"/>
      <c r="D292" s="92"/>
      <c r="E292" s="2"/>
      <c r="F292" s="92"/>
      <c r="G292" s="92"/>
      <c r="H292" s="92"/>
      <c r="I292" s="92"/>
      <c r="J292" s="92"/>
      <c r="K292" s="92"/>
      <c r="L292" s="112"/>
      <c r="M292" s="92"/>
      <c r="N292" s="105"/>
      <c r="O292" s="100"/>
      <c r="P292" s="100"/>
      <c r="Q292" s="92"/>
      <c r="R292" s="92"/>
      <c r="S292" s="92"/>
      <c r="T292" s="92"/>
    </row>
    <row r="293" spans="1:20" ht="15" customHeight="1" x14ac:dyDescent="0.25">
      <c r="A293" s="90"/>
      <c r="B293" s="92"/>
      <c r="C293" s="92"/>
      <c r="D293" s="92"/>
      <c r="E293" s="2"/>
      <c r="F293" s="92"/>
      <c r="G293" s="92"/>
      <c r="H293" s="92"/>
      <c r="I293" s="92"/>
      <c r="J293" s="92"/>
      <c r="K293" s="92"/>
      <c r="L293" s="112"/>
      <c r="M293" s="92"/>
      <c r="N293" s="105"/>
      <c r="O293" s="100"/>
      <c r="P293" s="100"/>
      <c r="Q293" s="92"/>
      <c r="R293" s="92"/>
      <c r="S293" s="92"/>
      <c r="T293" s="92"/>
    </row>
    <row r="294" spans="1:20" ht="15" customHeight="1" x14ac:dyDescent="0.25">
      <c r="A294" s="90"/>
      <c r="B294" s="92"/>
      <c r="C294" s="92"/>
      <c r="D294" s="92"/>
      <c r="E294" s="2"/>
      <c r="F294" s="92"/>
      <c r="G294" s="92"/>
      <c r="H294" s="92"/>
      <c r="I294" s="92"/>
      <c r="J294" s="92"/>
      <c r="K294" s="92"/>
      <c r="L294" s="112"/>
      <c r="M294" s="92"/>
      <c r="N294" s="105"/>
      <c r="O294" s="100"/>
      <c r="P294" s="100"/>
      <c r="Q294" s="92"/>
      <c r="R294" s="92"/>
      <c r="S294" s="92"/>
      <c r="T294" s="92"/>
    </row>
    <row r="295" spans="1:20" ht="15" customHeight="1" x14ac:dyDescent="0.25">
      <c r="A295" s="90"/>
      <c r="B295" s="92"/>
      <c r="C295" s="92"/>
      <c r="D295" s="92"/>
      <c r="E295" s="2"/>
      <c r="F295" s="92"/>
      <c r="G295" s="92"/>
      <c r="H295" s="92"/>
      <c r="I295" s="92"/>
      <c r="J295" s="92"/>
      <c r="K295" s="92"/>
      <c r="L295" s="112"/>
      <c r="M295" s="92"/>
      <c r="N295" s="105"/>
      <c r="O295" s="100"/>
      <c r="P295" s="100"/>
      <c r="Q295" s="92"/>
      <c r="R295" s="92"/>
      <c r="S295" s="92"/>
      <c r="T295" s="92"/>
    </row>
    <row r="296" spans="1:20" ht="15" customHeight="1" x14ac:dyDescent="0.25">
      <c r="A296" s="90"/>
      <c r="B296" s="92"/>
      <c r="C296" s="92"/>
      <c r="D296" s="92"/>
      <c r="E296" s="2"/>
      <c r="F296" s="92"/>
      <c r="G296" s="92"/>
      <c r="H296" s="92"/>
      <c r="I296" s="92"/>
      <c r="J296" s="92"/>
      <c r="K296" s="92"/>
      <c r="L296" s="112"/>
      <c r="M296" s="92"/>
      <c r="N296" s="105"/>
      <c r="O296" s="100"/>
      <c r="P296" s="100"/>
      <c r="Q296" s="92"/>
      <c r="R296" s="92"/>
      <c r="S296" s="92"/>
      <c r="T296" s="92"/>
    </row>
    <row r="297" spans="1:20" ht="15" customHeight="1" x14ac:dyDescent="0.25">
      <c r="A297" s="90"/>
      <c r="B297" s="92"/>
      <c r="C297" s="92"/>
      <c r="D297" s="92"/>
      <c r="E297" s="2"/>
      <c r="F297" s="92"/>
      <c r="G297" s="92"/>
      <c r="H297" s="92"/>
      <c r="I297" s="92"/>
      <c r="J297" s="92"/>
      <c r="K297" s="92"/>
      <c r="L297" s="112"/>
      <c r="M297" s="92"/>
      <c r="N297" s="105"/>
      <c r="O297" s="100"/>
      <c r="P297" s="100"/>
      <c r="Q297" s="92"/>
      <c r="R297" s="92"/>
      <c r="S297" s="92"/>
      <c r="T297" s="92"/>
    </row>
    <row r="298" spans="1:20" ht="15" customHeight="1" x14ac:dyDescent="0.25">
      <c r="A298" s="90"/>
      <c r="B298" s="92"/>
      <c r="C298" s="92"/>
      <c r="D298" s="92"/>
      <c r="E298" s="2"/>
      <c r="F298" s="92"/>
      <c r="G298" s="92"/>
      <c r="H298" s="92"/>
      <c r="I298" s="92"/>
      <c r="J298" s="92"/>
      <c r="K298" s="92"/>
      <c r="L298" s="112"/>
      <c r="M298" s="92"/>
      <c r="N298" s="105"/>
      <c r="O298" s="100"/>
      <c r="P298" s="100"/>
      <c r="Q298" s="92"/>
      <c r="R298" s="92"/>
      <c r="S298" s="92"/>
      <c r="T298" s="92"/>
    </row>
    <row r="299" spans="1:20" ht="15" customHeight="1" x14ac:dyDescent="0.25">
      <c r="A299" s="90"/>
      <c r="B299" s="92"/>
      <c r="C299" s="92"/>
      <c r="D299" s="92"/>
      <c r="E299" s="2"/>
      <c r="F299" s="92"/>
      <c r="G299" s="92"/>
      <c r="H299" s="92"/>
      <c r="I299" s="92"/>
      <c r="J299" s="92"/>
      <c r="K299" s="92"/>
      <c r="L299" s="112"/>
      <c r="M299" s="92"/>
      <c r="N299" s="105"/>
      <c r="O299" s="100"/>
      <c r="P299" s="100"/>
      <c r="Q299" s="92"/>
      <c r="R299" s="92"/>
      <c r="S299" s="92"/>
      <c r="T299" s="92"/>
    </row>
    <row r="300" spans="1:20" ht="15" customHeight="1" x14ac:dyDescent="0.25">
      <c r="A300" s="90"/>
      <c r="B300" s="92"/>
      <c r="C300" s="92"/>
      <c r="D300" s="92"/>
      <c r="E300" s="2"/>
      <c r="F300" s="92"/>
      <c r="G300" s="92"/>
      <c r="H300" s="92"/>
      <c r="I300" s="92"/>
      <c r="J300" s="92"/>
      <c r="K300" s="92"/>
      <c r="L300" s="112"/>
      <c r="M300" s="92"/>
      <c r="N300" s="105"/>
      <c r="O300" s="100"/>
      <c r="P300" s="100"/>
      <c r="Q300" s="92"/>
      <c r="R300" s="92"/>
      <c r="S300" s="92"/>
      <c r="T300" s="92"/>
    </row>
    <row r="301" spans="1:20" ht="15" customHeight="1" x14ac:dyDescent="0.25">
      <c r="A301" s="90"/>
      <c r="B301" s="92"/>
      <c r="C301" s="92"/>
      <c r="D301" s="92"/>
      <c r="E301" s="2"/>
      <c r="F301" s="92"/>
      <c r="G301" s="92"/>
      <c r="H301" s="92"/>
      <c r="I301" s="92"/>
      <c r="J301" s="92"/>
      <c r="K301" s="92"/>
      <c r="L301" s="112"/>
      <c r="M301" s="92"/>
      <c r="N301" s="105"/>
      <c r="O301" s="100"/>
      <c r="P301" s="100"/>
      <c r="Q301" s="92"/>
      <c r="R301" s="92"/>
      <c r="S301" s="92"/>
      <c r="T301" s="92"/>
    </row>
    <row r="302" spans="1:20" ht="15" customHeight="1" x14ac:dyDescent="0.25">
      <c r="A302" s="90"/>
      <c r="B302" s="92"/>
      <c r="C302" s="92"/>
      <c r="D302" s="92"/>
      <c r="E302" s="2"/>
      <c r="F302" s="92"/>
      <c r="G302" s="92"/>
      <c r="H302" s="92"/>
      <c r="I302" s="92"/>
      <c r="J302" s="92"/>
      <c r="K302" s="92"/>
      <c r="L302" s="112"/>
      <c r="M302" s="92"/>
      <c r="N302" s="105"/>
      <c r="O302" s="100"/>
      <c r="P302" s="100"/>
      <c r="Q302" s="92"/>
      <c r="R302" s="92"/>
      <c r="S302" s="92"/>
      <c r="T302" s="92"/>
    </row>
    <row r="303" spans="1:20" ht="15" customHeight="1" x14ac:dyDescent="0.25">
      <c r="A303" s="90"/>
      <c r="B303" s="92"/>
      <c r="C303" s="92"/>
      <c r="D303" s="92"/>
      <c r="E303" s="2"/>
      <c r="F303" s="92"/>
      <c r="G303" s="92"/>
      <c r="H303" s="92"/>
      <c r="I303" s="92"/>
      <c r="J303" s="92"/>
      <c r="K303" s="92"/>
      <c r="L303" s="112"/>
      <c r="M303" s="92"/>
      <c r="N303" s="105"/>
      <c r="O303" s="100"/>
      <c r="P303" s="100"/>
      <c r="Q303" s="92"/>
      <c r="R303" s="92"/>
      <c r="S303" s="92"/>
      <c r="T303" s="92"/>
    </row>
    <row r="304" spans="1:20" ht="15" customHeight="1" x14ac:dyDescent="0.25">
      <c r="A304" s="90"/>
      <c r="B304" s="92"/>
      <c r="C304" s="92"/>
      <c r="D304" s="92"/>
      <c r="E304" s="2"/>
      <c r="F304" s="92"/>
      <c r="G304" s="92"/>
      <c r="H304" s="92"/>
      <c r="I304" s="92"/>
      <c r="J304" s="92"/>
      <c r="K304" s="92"/>
      <c r="L304" s="112"/>
      <c r="M304" s="92"/>
      <c r="N304" s="105"/>
      <c r="O304" s="100"/>
      <c r="P304" s="100"/>
      <c r="Q304" s="92"/>
      <c r="R304" s="92"/>
      <c r="S304" s="92"/>
      <c r="T304" s="92"/>
    </row>
    <row r="305" spans="1:19" ht="15" customHeight="1" x14ac:dyDescent="0.25">
      <c r="A305" s="90"/>
      <c r="B305" s="92"/>
      <c r="C305" s="92"/>
      <c r="D305" s="92"/>
      <c r="E305" s="2"/>
      <c r="F305" s="92"/>
      <c r="G305" s="92"/>
      <c r="H305" s="92"/>
      <c r="I305" s="92"/>
      <c r="J305" s="92"/>
      <c r="K305" s="92"/>
      <c r="L305" s="112"/>
      <c r="M305" s="92"/>
      <c r="N305" s="105"/>
      <c r="O305" s="100"/>
      <c r="P305" s="100"/>
      <c r="Q305" s="92"/>
      <c r="R305" s="92"/>
      <c r="S305" s="92"/>
    </row>
    <row r="306" spans="1:19" ht="15" customHeight="1" x14ac:dyDescent="0.25">
      <c r="A306" s="90"/>
      <c r="B306" s="92"/>
      <c r="C306" s="92"/>
      <c r="D306" s="92"/>
      <c r="E306" s="2"/>
      <c r="F306" s="92"/>
      <c r="G306" s="92"/>
      <c r="H306" s="92"/>
      <c r="I306" s="92"/>
      <c r="J306" s="92"/>
      <c r="K306" s="92"/>
      <c r="L306" s="112"/>
      <c r="M306" s="92"/>
      <c r="N306" s="105"/>
      <c r="O306" s="100"/>
      <c r="P306" s="100"/>
      <c r="Q306" s="92"/>
      <c r="R306" s="92"/>
      <c r="S306" s="92"/>
    </row>
    <row r="307" spans="1:19" ht="15" customHeight="1" x14ac:dyDescent="0.25">
      <c r="A307" s="90"/>
      <c r="B307" s="92"/>
      <c r="C307" s="92"/>
      <c r="D307" s="92"/>
      <c r="E307" s="2"/>
      <c r="F307" s="92"/>
      <c r="G307" s="92"/>
      <c r="H307" s="92"/>
      <c r="I307" s="92"/>
      <c r="J307" s="92"/>
      <c r="K307" s="92"/>
      <c r="L307" s="112"/>
      <c r="M307" s="92"/>
      <c r="N307" s="105"/>
      <c r="O307" s="100"/>
      <c r="P307" s="100"/>
      <c r="Q307" s="92"/>
      <c r="R307" s="92"/>
      <c r="S307" s="92"/>
    </row>
    <row r="308" spans="1:19" ht="15" customHeight="1" x14ac:dyDescent="0.25">
      <c r="A308" s="90"/>
      <c r="B308" s="92"/>
      <c r="C308" s="92"/>
      <c r="D308" s="92"/>
      <c r="E308" s="2"/>
      <c r="F308" s="92"/>
      <c r="G308" s="92"/>
      <c r="H308" s="92"/>
      <c r="I308" s="92"/>
      <c r="J308" s="92"/>
      <c r="K308" s="92"/>
      <c r="L308" s="112"/>
      <c r="M308" s="92"/>
      <c r="N308" s="105"/>
      <c r="O308" s="100"/>
      <c r="P308" s="100"/>
      <c r="Q308" s="92"/>
      <c r="R308" s="92"/>
      <c r="S308" s="92"/>
    </row>
    <row r="309" spans="1:19" ht="15" customHeight="1" x14ac:dyDescent="0.25">
      <c r="A309" s="90"/>
      <c r="B309" s="92"/>
      <c r="C309" s="92"/>
      <c r="D309" s="92"/>
      <c r="E309" s="2"/>
      <c r="F309" s="92"/>
      <c r="G309" s="92"/>
      <c r="H309" s="92"/>
      <c r="I309" s="92"/>
      <c r="J309" s="92"/>
      <c r="K309" s="92"/>
      <c r="L309" s="112"/>
      <c r="M309" s="92"/>
      <c r="N309" s="105"/>
      <c r="O309" s="100"/>
      <c r="P309" s="100"/>
      <c r="Q309" s="92"/>
      <c r="R309" s="92"/>
      <c r="S309" s="92"/>
    </row>
    <row r="310" spans="1:19" ht="15" customHeight="1" x14ac:dyDescent="0.25">
      <c r="A310" s="90"/>
      <c r="B310" s="92"/>
      <c r="C310" s="92"/>
      <c r="D310" s="92"/>
      <c r="E310" s="2"/>
      <c r="F310" s="92"/>
      <c r="G310" s="92"/>
      <c r="H310" s="92"/>
      <c r="I310" s="92"/>
      <c r="J310" s="92"/>
      <c r="K310" s="92"/>
      <c r="L310" s="112"/>
      <c r="M310" s="92"/>
      <c r="N310" s="105"/>
      <c r="O310" s="100"/>
      <c r="P310" s="100"/>
      <c r="Q310" s="92"/>
      <c r="R310" s="92"/>
      <c r="S310" s="92"/>
    </row>
    <row r="311" spans="1:19" ht="15" customHeight="1" x14ac:dyDescent="0.25">
      <c r="A311" s="90"/>
      <c r="B311" s="92"/>
      <c r="C311" s="92"/>
      <c r="D311" s="92"/>
      <c r="E311" s="2"/>
      <c r="F311" s="92"/>
      <c r="G311" s="92"/>
      <c r="H311" s="92"/>
      <c r="I311" s="92"/>
      <c r="J311" s="92"/>
      <c r="K311" s="92"/>
      <c r="L311" s="112"/>
      <c r="M311" s="92"/>
      <c r="N311" s="105"/>
      <c r="O311" s="100"/>
      <c r="P311" s="100"/>
      <c r="Q311" s="92"/>
      <c r="R311" s="92"/>
      <c r="S311" s="92"/>
    </row>
    <row r="312" spans="1:19" ht="15" customHeight="1" x14ac:dyDescent="0.25">
      <c r="A312" s="90"/>
      <c r="B312" s="92"/>
      <c r="C312" s="92"/>
      <c r="D312" s="92"/>
      <c r="E312" s="2"/>
      <c r="F312" s="92"/>
      <c r="G312" s="92"/>
      <c r="H312" s="92"/>
      <c r="I312" s="92"/>
      <c r="J312" s="92"/>
      <c r="K312" s="92"/>
      <c r="L312" s="112"/>
      <c r="M312" s="92"/>
      <c r="N312" s="105"/>
      <c r="O312" s="100"/>
      <c r="P312" s="100"/>
      <c r="Q312" s="92"/>
      <c r="R312" s="92"/>
      <c r="S312" s="92"/>
    </row>
    <row r="313" spans="1:19" ht="15" customHeight="1" x14ac:dyDescent="0.25">
      <c r="A313" s="90"/>
      <c r="B313" s="92"/>
      <c r="C313" s="92"/>
      <c r="D313" s="92"/>
      <c r="E313" s="2"/>
      <c r="F313" s="92"/>
      <c r="G313" s="92"/>
      <c r="H313" s="92"/>
      <c r="I313" s="92"/>
      <c r="J313" s="92"/>
      <c r="K313" s="92"/>
      <c r="L313" s="112"/>
      <c r="M313" s="92"/>
      <c r="N313" s="105"/>
      <c r="O313" s="100"/>
      <c r="P313" s="100"/>
      <c r="Q313" s="92"/>
      <c r="R313" s="92"/>
      <c r="S313" s="92"/>
    </row>
    <row r="314" spans="1:19" ht="15" customHeight="1" x14ac:dyDescent="0.25">
      <c r="A314" s="90"/>
      <c r="B314" s="92"/>
      <c r="C314" s="92"/>
      <c r="D314" s="92"/>
      <c r="E314" s="2"/>
      <c r="F314" s="92"/>
      <c r="G314" s="92"/>
      <c r="H314" s="92"/>
      <c r="I314" s="92"/>
      <c r="J314" s="92"/>
      <c r="K314" s="92"/>
      <c r="L314" s="112"/>
      <c r="M314" s="92"/>
      <c r="N314" s="105"/>
      <c r="O314" s="100"/>
      <c r="P314" s="100"/>
      <c r="Q314" s="92"/>
      <c r="R314" s="92"/>
      <c r="S314" s="92"/>
    </row>
    <row r="315" spans="1:19" ht="15" customHeight="1" x14ac:dyDescent="0.25">
      <c r="A315" s="90"/>
      <c r="B315" s="92"/>
      <c r="C315" s="92"/>
      <c r="D315" s="92"/>
      <c r="E315" s="2"/>
      <c r="F315" s="92"/>
      <c r="G315" s="92"/>
      <c r="H315" s="92"/>
      <c r="I315" s="92"/>
      <c r="J315" s="92"/>
      <c r="K315" s="92"/>
      <c r="L315" s="112"/>
      <c r="M315" s="92"/>
      <c r="N315" s="105"/>
      <c r="O315" s="100"/>
      <c r="P315" s="100"/>
      <c r="Q315" s="92"/>
      <c r="R315" s="92"/>
      <c r="S315" s="92"/>
    </row>
    <row r="316" spans="1:19" ht="15" customHeight="1" x14ac:dyDescent="0.25">
      <c r="A316" s="93"/>
      <c r="B316" s="92"/>
      <c r="C316" s="92"/>
      <c r="D316" s="92"/>
      <c r="E316" s="2"/>
      <c r="F316" s="92"/>
      <c r="G316" s="92"/>
      <c r="H316" s="92"/>
      <c r="I316" s="92"/>
      <c r="J316" s="92"/>
      <c r="K316" s="92"/>
      <c r="L316" s="112"/>
      <c r="M316" s="92"/>
      <c r="N316" s="105"/>
      <c r="O316" s="100"/>
      <c r="P316" s="100"/>
      <c r="Q316" s="92"/>
      <c r="R316" s="92"/>
      <c r="S316" s="92"/>
    </row>
    <row r="317" spans="1:19" ht="15" customHeight="1" x14ac:dyDescent="0.25">
      <c r="A317" s="93"/>
      <c r="B317" s="92"/>
      <c r="C317" s="92"/>
      <c r="D317" s="92"/>
      <c r="E317" s="2"/>
      <c r="F317" s="92"/>
      <c r="G317" s="92"/>
      <c r="H317" s="92"/>
      <c r="I317" s="92"/>
      <c r="J317" s="92"/>
      <c r="K317" s="92"/>
      <c r="L317" s="112"/>
      <c r="M317" s="92"/>
      <c r="N317" s="105"/>
      <c r="O317" s="100"/>
      <c r="P317" s="100"/>
      <c r="Q317" s="92"/>
      <c r="R317" s="92"/>
      <c r="S317" s="92"/>
    </row>
    <row r="318" spans="1:19" ht="15" customHeight="1" x14ac:dyDescent="0.25">
      <c r="A318" s="93"/>
      <c r="B318" s="92"/>
      <c r="C318" s="92"/>
      <c r="D318" s="92"/>
      <c r="E318" s="2"/>
      <c r="F318" s="92"/>
      <c r="G318" s="92"/>
      <c r="H318" s="92"/>
      <c r="I318" s="92"/>
      <c r="J318" s="92"/>
      <c r="K318" s="92"/>
      <c r="L318" s="112"/>
      <c r="M318" s="92"/>
      <c r="N318" s="105"/>
      <c r="O318" s="100"/>
      <c r="P318" s="100"/>
      <c r="Q318" s="92"/>
      <c r="R318" s="92"/>
    </row>
    <row r="319" spans="1:19" ht="15" customHeight="1" x14ac:dyDescent="0.25">
      <c r="A319" s="93"/>
      <c r="B319" s="92"/>
      <c r="C319" s="92"/>
      <c r="D319" s="92"/>
      <c r="E319" s="2"/>
      <c r="F319" s="92"/>
      <c r="G319" s="92"/>
      <c r="H319" s="92"/>
      <c r="I319" s="92"/>
      <c r="J319" s="92"/>
      <c r="K319" s="92"/>
      <c r="L319" s="112"/>
      <c r="M319" s="92"/>
      <c r="N319" s="105"/>
      <c r="O319" s="100"/>
      <c r="P319" s="100"/>
      <c r="Q319" s="92"/>
      <c r="R319" s="92"/>
    </row>
    <row r="320" spans="1:19" ht="15" customHeight="1" x14ac:dyDescent="0.25">
      <c r="A320" s="93"/>
      <c r="B320" s="92"/>
      <c r="C320" s="92"/>
      <c r="D320" s="92"/>
      <c r="E320" s="2"/>
      <c r="F320" s="92"/>
      <c r="G320" s="92"/>
      <c r="H320" s="92"/>
      <c r="I320" s="92"/>
      <c r="J320" s="92"/>
      <c r="K320" s="93"/>
      <c r="L320" s="93"/>
      <c r="M320" s="92"/>
      <c r="N320" s="105"/>
      <c r="O320" s="100"/>
      <c r="P320" s="100"/>
      <c r="Q320" s="92"/>
      <c r="R320" s="92"/>
    </row>
    <row r="321" spans="1:20" ht="15" customHeight="1" x14ac:dyDescent="0.25">
      <c r="A321" s="93"/>
      <c r="B321" s="93"/>
      <c r="C321" s="93"/>
      <c r="D321" s="92"/>
      <c r="E321" s="2"/>
      <c r="F321" s="92"/>
      <c r="G321" s="92"/>
      <c r="H321" s="92"/>
      <c r="I321" s="92"/>
      <c r="J321" s="92"/>
      <c r="K321" s="93"/>
      <c r="L321" s="93"/>
      <c r="M321" s="92"/>
      <c r="N321" s="105"/>
      <c r="O321" s="100"/>
      <c r="P321" s="100"/>
      <c r="Q321" s="92"/>
      <c r="R321" s="92"/>
    </row>
    <row r="322" spans="1:20" ht="15" customHeight="1" x14ac:dyDescent="0.25">
      <c r="A322" s="93"/>
      <c r="B322" s="93"/>
      <c r="C322" s="93"/>
      <c r="D322" s="92"/>
      <c r="E322" s="2"/>
      <c r="F322" s="92"/>
      <c r="G322" s="95"/>
      <c r="H322" s="92"/>
      <c r="I322" s="92"/>
      <c r="J322" s="92"/>
      <c r="K322" s="93"/>
      <c r="L322" s="93"/>
      <c r="M322" s="92"/>
      <c r="N322" s="105"/>
      <c r="O322" s="100"/>
      <c r="P322" s="100"/>
      <c r="Q322" s="92"/>
      <c r="R322" s="92"/>
    </row>
    <row r="323" spans="1:20" ht="15" customHeight="1" x14ac:dyDescent="0.25">
      <c r="A323" s="93"/>
      <c r="B323" s="93"/>
      <c r="C323" s="93"/>
      <c r="D323" s="92"/>
      <c r="E323" s="53"/>
      <c r="F323" s="95"/>
      <c r="G323" s="93"/>
      <c r="H323" s="92"/>
      <c r="I323" s="92"/>
      <c r="J323" s="93"/>
      <c r="K323" s="93"/>
      <c r="L323" s="93"/>
      <c r="M323" s="93"/>
      <c r="N323" s="105"/>
      <c r="P323" s="103"/>
      <c r="Q323" s="93"/>
      <c r="R323" s="93"/>
    </row>
    <row r="324" spans="1:20" ht="15" customHeight="1" x14ac:dyDescent="0.25">
      <c r="A324" s="93"/>
      <c r="B324" s="93"/>
      <c r="C324" s="93"/>
      <c r="D324" s="92"/>
      <c r="E324" s="53"/>
      <c r="F324" s="95"/>
      <c r="G324" s="93"/>
      <c r="H324" s="92"/>
      <c r="I324" s="92"/>
      <c r="J324" s="93"/>
      <c r="K324" s="93"/>
      <c r="L324" s="93"/>
      <c r="M324" s="93"/>
      <c r="N324" s="102"/>
      <c r="P324" s="103"/>
      <c r="Q324" s="93"/>
      <c r="R324" s="93"/>
    </row>
    <row r="325" spans="1:20" ht="15" customHeight="1" x14ac:dyDescent="0.25">
      <c r="A325" s="93"/>
      <c r="B325" s="93"/>
      <c r="C325" s="93"/>
      <c r="D325" s="92"/>
      <c r="E325" s="53"/>
      <c r="F325" s="95"/>
      <c r="G325" s="93"/>
      <c r="H325" s="92"/>
      <c r="I325" s="92"/>
      <c r="J325" s="93"/>
      <c r="K325" s="93"/>
      <c r="L325" s="93"/>
      <c r="M325" s="93"/>
      <c r="N325" s="102"/>
      <c r="P325" s="103"/>
      <c r="Q325" s="93"/>
      <c r="R325" s="93"/>
    </row>
    <row r="326" spans="1:20" ht="15" customHeight="1" x14ac:dyDescent="0.25">
      <c r="A326" s="93"/>
      <c r="B326" s="93"/>
      <c r="C326" s="93"/>
      <c r="D326" s="92"/>
      <c r="E326" s="53"/>
      <c r="F326" s="95"/>
      <c r="G326" s="93"/>
      <c r="H326" s="92"/>
      <c r="I326" s="93"/>
      <c r="J326" s="93"/>
      <c r="K326" s="93"/>
      <c r="L326" s="93"/>
      <c r="M326" s="93"/>
      <c r="N326" s="102"/>
      <c r="P326" s="103"/>
      <c r="Q326" s="93"/>
      <c r="R326" s="93"/>
    </row>
    <row r="327" spans="1:20" ht="15" customHeight="1" x14ac:dyDescent="0.25">
      <c r="A327" s="93"/>
      <c r="B327" s="93"/>
      <c r="C327" s="93"/>
      <c r="D327" s="92"/>
      <c r="E327" s="53"/>
      <c r="F327" s="95"/>
      <c r="G327" s="93"/>
      <c r="H327" s="93"/>
      <c r="I327" s="93"/>
      <c r="J327" s="93"/>
      <c r="K327" s="93"/>
      <c r="L327" s="93"/>
      <c r="M327" s="93"/>
      <c r="N327" s="102"/>
      <c r="P327" s="103"/>
      <c r="Q327" s="93"/>
      <c r="R327" s="93"/>
    </row>
    <row r="328" spans="1:20" ht="15" customHeight="1" x14ac:dyDescent="0.25">
      <c r="A328" s="93"/>
      <c r="B328" s="93"/>
      <c r="C328" s="93"/>
      <c r="D328" s="92"/>
      <c r="E328" s="53"/>
      <c r="F328" s="95"/>
      <c r="G328" s="93"/>
      <c r="H328" s="93"/>
      <c r="I328" s="93"/>
      <c r="J328" s="93"/>
      <c r="K328" s="93"/>
      <c r="L328" s="93"/>
      <c r="M328" s="93"/>
      <c r="N328" s="102"/>
      <c r="P328" s="103"/>
      <c r="Q328" s="93"/>
      <c r="R328" s="93"/>
    </row>
    <row r="329" spans="1:20" ht="15" customHeight="1" x14ac:dyDescent="0.25">
      <c r="A329" s="93"/>
      <c r="B329" s="93"/>
      <c r="C329" s="93"/>
      <c r="D329" s="92"/>
      <c r="E329" s="53"/>
      <c r="F329" s="95"/>
      <c r="G329" s="93"/>
      <c r="H329" s="93"/>
      <c r="I329" s="93"/>
      <c r="J329" s="93"/>
      <c r="K329" s="93"/>
      <c r="L329" s="93"/>
      <c r="M329" s="93"/>
      <c r="N329" s="102"/>
      <c r="P329" s="103"/>
      <c r="Q329" s="93"/>
      <c r="R329" s="93"/>
    </row>
    <row r="330" spans="1:20" ht="15" customHeight="1" x14ac:dyDescent="0.25">
      <c r="A330" s="93"/>
      <c r="B330" s="93"/>
      <c r="C330" s="93"/>
      <c r="D330" s="92"/>
      <c r="E330" s="53"/>
      <c r="F330" s="95"/>
      <c r="G330" s="93"/>
      <c r="H330" s="93"/>
      <c r="I330" s="93"/>
      <c r="J330" s="93"/>
      <c r="K330" s="93"/>
      <c r="L330" s="93"/>
      <c r="M330" s="93"/>
      <c r="N330" s="102"/>
      <c r="P330" s="103"/>
      <c r="Q330" s="93"/>
      <c r="R330" s="93"/>
    </row>
    <row r="331" spans="1:20" ht="15" customHeight="1" x14ac:dyDescent="0.2">
      <c r="A331" s="93"/>
      <c r="B331" s="93"/>
      <c r="C331" s="93"/>
      <c r="D331" s="93"/>
      <c r="E331" s="53"/>
      <c r="F331" s="95"/>
      <c r="G331" s="93"/>
      <c r="H331" s="93"/>
      <c r="I331" s="93"/>
      <c r="J331" s="93"/>
      <c r="K331" s="93"/>
      <c r="L331" s="93"/>
      <c r="M331" s="93"/>
      <c r="N331" s="102"/>
      <c r="P331" s="103"/>
      <c r="Q331" s="93"/>
      <c r="R331" s="93"/>
    </row>
    <row r="332" spans="1:20" ht="15" customHeight="1" x14ac:dyDescent="0.2">
      <c r="O332" s="135"/>
      <c r="S332" s="137"/>
      <c r="T332" s="137"/>
    </row>
  </sheetData>
  <sortState xmlns:xlrd2="http://schemas.microsoft.com/office/spreadsheetml/2017/richdata2" ref="A9:CF225">
    <sortCondition ref="E9:E225"/>
  </sortState>
  <phoneticPr fontId="8" type="noConversion"/>
  <printOptions gridLines="1"/>
  <pageMargins left="0.25" right="0.25" top="0.25" bottom="0.25" header="0.05" footer="0.05"/>
  <pageSetup scale="81" fitToWidth="0" orientation="landscape" horizontalDpi="4294967293" r:id="rId1"/>
  <headerFooter>
    <oddHeader>&amp;RPage &amp;P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312"/>
  <sheetViews>
    <sheetView topLeftCell="A197" workbookViewId="0">
      <selection activeCell="E223" sqref="E223"/>
    </sheetView>
  </sheetViews>
  <sheetFormatPr defaultRowHeight="15" x14ac:dyDescent="0.2"/>
  <cols>
    <col min="1" max="1" width="5" customWidth="1"/>
    <col min="2" max="2" width="4.88671875" customWidth="1"/>
    <col min="3" max="3" width="5.44140625" customWidth="1"/>
    <col min="4" max="4" width="15.88671875" customWidth="1"/>
    <col min="5" max="5" width="8.109375" customWidth="1"/>
    <col min="6" max="7" width="9.88671875" customWidth="1"/>
    <col min="8" max="8" width="10.88671875" customWidth="1"/>
  </cols>
  <sheetData>
    <row r="1" spans="1:14" x14ac:dyDescent="0.25">
      <c r="A1" s="46" t="s">
        <v>241</v>
      </c>
      <c r="B1" s="38"/>
      <c r="C1" s="38"/>
      <c r="D1" s="38"/>
      <c r="E1" s="38"/>
      <c r="F1" s="47"/>
      <c r="G1" s="47"/>
      <c r="H1" s="47"/>
      <c r="I1" s="16"/>
      <c r="J1" s="16"/>
      <c r="K1" s="26"/>
      <c r="L1" s="26"/>
      <c r="M1" s="26"/>
      <c r="N1" s="22"/>
    </row>
    <row r="2" spans="1:14" x14ac:dyDescent="0.25">
      <c r="A2" s="28" t="s">
        <v>6</v>
      </c>
      <c r="B2" s="48"/>
      <c r="C2" s="48"/>
      <c r="D2" s="21"/>
      <c r="E2" s="16" t="s">
        <v>7</v>
      </c>
      <c r="F2" s="16" t="s">
        <v>7</v>
      </c>
      <c r="G2" s="16" t="s">
        <v>7</v>
      </c>
      <c r="H2" s="49" t="s">
        <v>242</v>
      </c>
      <c r="I2" s="49"/>
      <c r="J2" s="49"/>
      <c r="K2" s="26"/>
      <c r="L2" s="26"/>
      <c r="M2" s="26"/>
      <c r="N2" s="22"/>
    </row>
    <row r="3" spans="1:14" x14ac:dyDescent="0.25">
      <c r="A3" s="28"/>
      <c r="B3" s="21"/>
      <c r="C3" s="18"/>
      <c r="D3" s="21"/>
      <c r="E3" s="16" t="s">
        <v>18</v>
      </c>
      <c r="F3" s="16" t="s">
        <v>243</v>
      </c>
      <c r="G3" s="16" t="s">
        <v>244</v>
      </c>
      <c r="H3" s="16" t="s">
        <v>245</v>
      </c>
      <c r="I3" s="16"/>
      <c r="J3" s="16"/>
      <c r="K3" s="26"/>
      <c r="L3" s="26"/>
      <c r="M3" s="26"/>
      <c r="N3" s="22"/>
    </row>
    <row r="4" spans="1:14" x14ac:dyDescent="0.25">
      <c r="A4" s="28"/>
      <c r="B4" s="16">
        <v>2026</v>
      </c>
      <c r="C4" s="16" t="s">
        <v>17</v>
      </c>
      <c r="D4" s="21"/>
      <c r="E4" s="50" t="s">
        <v>246</v>
      </c>
      <c r="F4" s="16" t="s">
        <v>18</v>
      </c>
      <c r="G4" s="16" t="s">
        <v>18</v>
      </c>
      <c r="H4" s="16" t="s">
        <v>18</v>
      </c>
      <c r="I4" s="16"/>
      <c r="J4" s="16"/>
      <c r="K4" s="26"/>
      <c r="L4" s="26"/>
      <c r="M4" s="26"/>
      <c r="N4" s="22"/>
    </row>
    <row r="5" spans="1:14" x14ac:dyDescent="0.25">
      <c r="A5" s="28"/>
      <c r="B5" s="16">
        <f>COUNT(B9:B300)</f>
        <v>46</v>
      </c>
      <c r="C5" s="16" t="s">
        <v>23</v>
      </c>
      <c r="D5" s="21" t="s">
        <v>24</v>
      </c>
      <c r="E5" s="16" t="s">
        <v>243</v>
      </c>
      <c r="F5" s="16"/>
      <c r="G5" s="16"/>
      <c r="H5" s="16"/>
      <c r="I5" s="16"/>
      <c r="J5" s="16"/>
      <c r="K5" s="26"/>
      <c r="L5" s="26"/>
      <c r="M5" s="26"/>
      <c r="N5" s="22"/>
    </row>
    <row r="6" spans="1:14" x14ac:dyDescent="0.25">
      <c r="A6" s="28"/>
      <c r="B6" s="16"/>
      <c r="C6" s="16"/>
      <c r="D6" s="21"/>
      <c r="E6" s="16"/>
      <c r="F6" s="16"/>
      <c r="G6" s="16"/>
      <c r="H6" s="16"/>
      <c r="I6" s="16"/>
      <c r="J6" s="16"/>
      <c r="K6" s="26"/>
      <c r="L6" s="26"/>
      <c r="M6" s="26"/>
      <c r="N6" s="22"/>
    </row>
    <row r="7" spans="1:14" x14ac:dyDescent="0.25">
      <c r="A7" s="28"/>
      <c r="B7" s="16"/>
      <c r="C7" s="16"/>
      <c r="D7" s="21"/>
      <c r="E7" s="16"/>
      <c r="F7" s="16"/>
      <c r="G7" s="16"/>
      <c r="H7" s="16"/>
      <c r="I7" s="16"/>
      <c r="J7" s="16"/>
      <c r="K7" s="26"/>
      <c r="L7" s="26"/>
      <c r="M7" s="26"/>
      <c r="N7" s="22"/>
    </row>
    <row r="8" spans="1:14" x14ac:dyDescent="0.25">
      <c r="A8" s="28"/>
      <c r="B8" s="16"/>
      <c r="C8" s="16"/>
      <c r="D8" s="21"/>
      <c r="E8" s="21"/>
      <c r="F8" s="16"/>
      <c r="G8" s="16"/>
      <c r="H8" s="16"/>
      <c r="I8" s="16"/>
      <c r="J8" s="26"/>
      <c r="K8" s="26"/>
      <c r="L8" s="26"/>
      <c r="M8" s="26"/>
    </row>
    <row r="9" spans="1:14" x14ac:dyDescent="0.25">
      <c r="A9" s="28"/>
      <c r="B9" s="1"/>
      <c r="C9" s="1"/>
      <c r="D9" s="21"/>
      <c r="E9" s="21"/>
      <c r="F9" s="28"/>
      <c r="G9" s="5"/>
      <c r="H9" s="28"/>
      <c r="I9" s="16"/>
      <c r="J9" s="26"/>
      <c r="K9" s="26"/>
      <c r="L9" s="26"/>
      <c r="M9" s="26"/>
    </row>
    <row r="10" spans="1:14" x14ac:dyDescent="0.25">
      <c r="A10" s="78" t="s">
        <v>369</v>
      </c>
      <c r="B10" s="1"/>
      <c r="C10" s="1" t="s">
        <v>30</v>
      </c>
      <c r="D10" s="2" t="s">
        <v>31</v>
      </c>
      <c r="E10" s="5">
        <v>0</v>
      </c>
      <c r="F10" s="5">
        <v>0</v>
      </c>
      <c r="G10" s="5">
        <v>0</v>
      </c>
      <c r="H10" s="28">
        <f t="shared" ref="H10:H32" si="0">+G10+F10+E10</f>
        <v>0</v>
      </c>
      <c r="I10" s="28"/>
      <c r="J10" s="26"/>
      <c r="K10" s="26"/>
      <c r="L10" s="26"/>
      <c r="M10" s="26"/>
      <c r="N10" s="22"/>
    </row>
    <row r="11" spans="1:14" x14ac:dyDescent="0.25">
      <c r="A11" s="78" t="s">
        <v>372</v>
      </c>
      <c r="B11" s="1"/>
      <c r="C11" s="1" t="s">
        <v>32</v>
      </c>
      <c r="D11" s="2" t="s">
        <v>33</v>
      </c>
      <c r="E11" s="5">
        <v>0</v>
      </c>
      <c r="F11" s="5">
        <v>12</v>
      </c>
      <c r="G11" s="5">
        <v>5</v>
      </c>
      <c r="H11" s="28">
        <f t="shared" si="0"/>
        <v>17</v>
      </c>
      <c r="I11" s="28"/>
      <c r="J11" s="26"/>
      <c r="K11" s="26"/>
      <c r="L11" s="26"/>
      <c r="M11" s="26"/>
      <c r="N11" s="22"/>
    </row>
    <row r="12" spans="1:14" x14ac:dyDescent="0.25">
      <c r="A12" s="78" t="s">
        <v>379</v>
      </c>
      <c r="B12" s="1"/>
      <c r="C12" s="1" t="s">
        <v>32</v>
      </c>
      <c r="D12" s="2" t="s">
        <v>34</v>
      </c>
      <c r="E12" s="5">
        <v>20</v>
      </c>
      <c r="F12" s="5">
        <v>11</v>
      </c>
      <c r="G12" s="5">
        <v>14</v>
      </c>
      <c r="H12" s="28">
        <f t="shared" si="0"/>
        <v>45</v>
      </c>
      <c r="I12" s="28"/>
      <c r="J12" s="26"/>
      <c r="K12" s="26"/>
      <c r="L12" s="26"/>
      <c r="M12" s="26"/>
      <c r="N12" s="22"/>
    </row>
    <row r="13" spans="1:14" x14ac:dyDescent="0.25">
      <c r="A13" s="78" t="s">
        <v>374</v>
      </c>
      <c r="B13" s="1"/>
      <c r="C13" s="1" t="s">
        <v>30</v>
      </c>
      <c r="D13" s="2" t="s">
        <v>35</v>
      </c>
      <c r="E13" s="5">
        <v>0</v>
      </c>
      <c r="F13" s="5">
        <v>0</v>
      </c>
      <c r="G13" s="5">
        <v>0</v>
      </c>
      <c r="H13" s="28">
        <f t="shared" si="0"/>
        <v>0</v>
      </c>
      <c r="I13" s="28"/>
      <c r="J13" s="26"/>
      <c r="K13" s="26"/>
      <c r="L13" s="26"/>
      <c r="M13" s="26"/>
      <c r="N13" s="22"/>
    </row>
    <row r="14" spans="1:14" x14ac:dyDescent="0.25">
      <c r="A14" s="78" t="s">
        <v>380</v>
      </c>
      <c r="B14" s="1"/>
      <c r="C14" s="1" t="s">
        <v>30</v>
      </c>
      <c r="D14" s="59" t="s">
        <v>36</v>
      </c>
      <c r="E14" s="5">
        <v>0</v>
      </c>
      <c r="F14" s="5">
        <v>0</v>
      </c>
      <c r="G14" s="5">
        <v>0</v>
      </c>
      <c r="H14" s="28">
        <f t="shared" si="0"/>
        <v>0</v>
      </c>
      <c r="I14" s="28"/>
      <c r="J14" s="26"/>
      <c r="K14" s="26"/>
      <c r="L14" s="26"/>
      <c r="M14" s="26"/>
      <c r="N14" s="22"/>
    </row>
    <row r="15" spans="1:14" x14ac:dyDescent="0.25">
      <c r="A15" s="78" t="s">
        <v>371</v>
      </c>
      <c r="B15" s="1">
        <v>2027</v>
      </c>
      <c r="C15" s="1" t="s">
        <v>30</v>
      </c>
      <c r="D15" s="2" t="s">
        <v>37</v>
      </c>
      <c r="E15" s="5">
        <v>19</v>
      </c>
      <c r="F15" s="74">
        <v>10</v>
      </c>
      <c r="G15" s="5">
        <v>8</v>
      </c>
      <c r="H15" s="28">
        <f t="shared" si="0"/>
        <v>37</v>
      </c>
      <c r="I15" s="28"/>
      <c r="J15" s="26"/>
      <c r="K15" s="26"/>
      <c r="L15" s="26"/>
      <c r="M15" s="26"/>
      <c r="N15" s="22"/>
    </row>
    <row r="16" spans="1:14" x14ac:dyDescent="0.25">
      <c r="A16" s="78" t="s">
        <v>376</v>
      </c>
      <c r="B16" s="1"/>
      <c r="C16" s="1" t="s">
        <v>30</v>
      </c>
      <c r="D16" s="2" t="s">
        <v>38</v>
      </c>
      <c r="E16" s="5">
        <v>0</v>
      </c>
      <c r="F16" s="5">
        <v>0</v>
      </c>
      <c r="G16" s="5">
        <v>0</v>
      </c>
      <c r="H16" s="28">
        <f t="shared" si="0"/>
        <v>0</v>
      </c>
      <c r="I16" s="28"/>
      <c r="J16" s="26"/>
      <c r="K16" s="26"/>
      <c r="L16" s="26"/>
      <c r="M16" s="26"/>
      <c r="N16" s="22"/>
    </row>
    <row r="17" spans="1:14" x14ac:dyDescent="0.25">
      <c r="A17" s="78" t="s">
        <v>377</v>
      </c>
      <c r="B17" s="66">
        <v>2027</v>
      </c>
      <c r="C17" s="1" t="s">
        <v>30</v>
      </c>
      <c r="D17" s="68" t="s">
        <v>599</v>
      </c>
      <c r="E17" s="5">
        <v>0</v>
      </c>
      <c r="F17" s="5"/>
      <c r="G17" s="5"/>
      <c r="H17" s="28"/>
      <c r="I17" s="28"/>
      <c r="J17" s="26"/>
      <c r="K17" s="26"/>
      <c r="L17" s="26"/>
      <c r="M17" s="26"/>
      <c r="N17" s="22"/>
    </row>
    <row r="18" spans="1:14" x14ac:dyDescent="0.25">
      <c r="A18" s="78" t="s">
        <v>381</v>
      </c>
      <c r="B18" s="1"/>
      <c r="C18" s="1" t="s">
        <v>32</v>
      </c>
      <c r="D18" s="2" t="s">
        <v>39</v>
      </c>
      <c r="E18" s="5">
        <v>0</v>
      </c>
      <c r="F18" s="5">
        <v>0</v>
      </c>
      <c r="G18" s="5">
        <v>0</v>
      </c>
      <c r="H18" s="28">
        <f t="shared" si="0"/>
        <v>0</v>
      </c>
      <c r="I18" s="28"/>
      <c r="J18" s="26"/>
      <c r="K18" s="41"/>
      <c r="L18" s="26"/>
      <c r="M18" s="26"/>
      <c r="N18" s="22"/>
    </row>
    <row r="19" spans="1:14" x14ac:dyDescent="0.25">
      <c r="A19" s="78" t="s">
        <v>382</v>
      </c>
      <c r="B19" s="1"/>
      <c r="C19" s="1" t="s">
        <v>30</v>
      </c>
      <c r="D19" s="2" t="s">
        <v>40</v>
      </c>
      <c r="E19" s="5">
        <v>0</v>
      </c>
      <c r="F19" s="5">
        <v>0</v>
      </c>
      <c r="G19" s="5">
        <v>0</v>
      </c>
      <c r="H19" s="28">
        <f t="shared" si="0"/>
        <v>0</v>
      </c>
      <c r="I19" s="28"/>
      <c r="J19" s="26"/>
      <c r="K19" s="41"/>
      <c r="L19" s="26"/>
      <c r="M19" s="26"/>
      <c r="N19" s="22"/>
    </row>
    <row r="20" spans="1:14" x14ac:dyDescent="0.25">
      <c r="A20" s="78" t="s">
        <v>373</v>
      </c>
      <c r="B20" s="85">
        <v>2027</v>
      </c>
      <c r="C20" s="1" t="s">
        <v>30</v>
      </c>
      <c r="D20" s="2" t="s">
        <v>605</v>
      </c>
      <c r="E20" s="5">
        <v>0</v>
      </c>
      <c r="F20" s="5"/>
      <c r="G20" s="5"/>
      <c r="H20" s="28"/>
      <c r="I20" s="28"/>
      <c r="J20" s="26"/>
      <c r="K20" s="41"/>
      <c r="L20" s="26"/>
      <c r="M20" s="26"/>
      <c r="N20" s="22"/>
    </row>
    <row r="21" spans="1:14" x14ac:dyDescent="0.25">
      <c r="A21" s="78" t="s">
        <v>383</v>
      </c>
      <c r="B21" s="1"/>
      <c r="C21" s="1" t="s">
        <v>30</v>
      </c>
      <c r="D21" s="2" t="s">
        <v>41</v>
      </c>
      <c r="E21" s="5">
        <v>0</v>
      </c>
      <c r="F21" s="5">
        <v>0</v>
      </c>
      <c r="G21" s="5">
        <v>1</v>
      </c>
      <c r="H21" s="28">
        <f t="shared" si="0"/>
        <v>1</v>
      </c>
      <c r="I21" s="28"/>
      <c r="J21" s="26"/>
      <c r="K21" s="26"/>
      <c r="L21" s="26"/>
      <c r="M21" s="26"/>
      <c r="N21" s="22"/>
    </row>
    <row r="22" spans="1:14" x14ac:dyDescent="0.25">
      <c r="A22" s="78" t="s">
        <v>384</v>
      </c>
      <c r="B22" s="1"/>
      <c r="C22" s="1" t="s">
        <v>30</v>
      </c>
      <c r="D22" s="2" t="s">
        <v>42</v>
      </c>
      <c r="E22" s="5">
        <v>0</v>
      </c>
      <c r="F22" s="5">
        <v>0</v>
      </c>
      <c r="G22" s="5">
        <v>0</v>
      </c>
      <c r="H22" s="28">
        <f t="shared" si="0"/>
        <v>0</v>
      </c>
      <c r="I22" s="28"/>
      <c r="J22" s="26"/>
      <c r="K22" s="26"/>
      <c r="L22" s="26"/>
      <c r="M22" s="26"/>
      <c r="N22" s="22"/>
    </row>
    <row r="23" spans="1:14" ht="19.350000000000001" customHeight="1" x14ac:dyDescent="0.25">
      <c r="A23" s="78" t="s">
        <v>385</v>
      </c>
      <c r="B23" s="1"/>
      <c r="C23" s="1" t="s">
        <v>30</v>
      </c>
      <c r="D23" s="2" t="s">
        <v>43</v>
      </c>
      <c r="E23" s="5">
        <v>0</v>
      </c>
      <c r="F23" s="5">
        <v>0</v>
      </c>
      <c r="G23" s="5">
        <v>4</v>
      </c>
      <c r="H23" s="28">
        <f t="shared" si="0"/>
        <v>4</v>
      </c>
      <c r="I23" s="28"/>
      <c r="J23" s="26"/>
      <c r="K23" s="26"/>
      <c r="L23" s="26"/>
      <c r="M23" s="26"/>
      <c r="N23" s="22"/>
    </row>
    <row r="24" spans="1:14" ht="19.350000000000001" customHeight="1" x14ac:dyDescent="0.25">
      <c r="A24" s="78" t="s">
        <v>370</v>
      </c>
      <c r="B24" s="1"/>
      <c r="C24" s="66" t="s">
        <v>30</v>
      </c>
      <c r="D24" s="68" t="s">
        <v>574</v>
      </c>
      <c r="E24" s="5">
        <v>0</v>
      </c>
      <c r="F24" s="5"/>
      <c r="G24" s="5"/>
      <c r="H24" s="28">
        <v>0</v>
      </c>
      <c r="I24" s="28"/>
      <c r="J24" s="26"/>
      <c r="K24" s="26"/>
      <c r="L24" s="26"/>
      <c r="M24" s="26"/>
      <c r="N24" s="22"/>
    </row>
    <row r="25" spans="1:14" x14ac:dyDescent="0.25">
      <c r="A25" s="78" t="s">
        <v>386</v>
      </c>
      <c r="B25" s="1"/>
      <c r="C25" s="1" t="s">
        <v>30</v>
      </c>
      <c r="D25" s="2" t="s">
        <v>44</v>
      </c>
      <c r="E25" s="5">
        <v>2</v>
      </c>
      <c r="F25" s="5">
        <v>2</v>
      </c>
      <c r="G25" s="5">
        <v>11</v>
      </c>
      <c r="H25" s="28">
        <f t="shared" si="0"/>
        <v>15</v>
      </c>
      <c r="I25" s="28"/>
      <c r="J25" s="26"/>
      <c r="K25" s="26"/>
      <c r="L25" s="26"/>
      <c r="M25" s="26"/>
      <c r="N25" s="22"/>
    </row>
    <row r="26" spans="1:14" x14ac:dyDescent="0.25">
      <c r="A26" s="78" t="s">
        <v>387</v>
      </c>
      <c r="B26" s="66">
        <v>2027</v>
      </c>
      <c r="C26" s="1" t="s">
        <v>32</v>
      </c>
      <c r="D26" s="2" t="s">
        <v>45</v>
      </c>
      <c r="E26" s="5">
        <v>0</v>
      </c>
      <c r="F26" s="5">
        <v>0</v>
      </c>
      <c r="G26" s="5">
        <v>0</v>
      </c>
      <c r="H26" s="28">
        <f t="shared" si="0"/>
        <v>0</v>
      </c>
      <c r="I26" s="28"/>
      <c r="J26" s="26"/>
      <c r="K26" s="26"/>
      <c r="L26" s="26"/>
      <c r="M26" s="26"/>
      <c r="N26" s="22"/>
    </row>
    <row r="27" spans="1:14" x14ac:dyDescent="0.25">
      <c r="A27" s="78" t="s">
        <v>388</v>
      </c>
      <c r="B27" s="1"/>
      <c r="C27" s="1" t="s">
        <v>30</v>
      </c>
      <c r="D27" s="59" t="s">
        <v>46</v>
      </c>
      <c r="E27" s="5">
        <v>0</v>
      </c>
      <c r="F27" s="5">
        <v>0</v>
      </c>
      <c r="G27" s="5">
        <v>0</v>
      </c>
      <c r="H27" s="28">
        <f t="shared" si="0"/>
        <v>0</v>
      </c>
      <c r="I27" s="28"/>
      <c r="J27" s="26"/>
      <c r="K27" s="26"/>
      <c r="L27" s="26"/>
      <c r="M27" s="26"/>
      <c r="N27" s="22"/>
    </row>
    <row r="28" spans="1:14" x14ac:dyDescent="0.25">
      <c r="A28" s="78" t="s">
        <v>389</v>
      </c>
      <c r="B28" s="1">
        <v>2027</v>
      </c>
      <c r="C28" s="1" t="s">
        <v>30</v>
      </c>
      <c r="D28" s="2" t="s">
        <v>588</v>
      </c>
      <c r="E28" s="5">
        <v>3</v>
      </c>
      <c r="F28" s="5"/>
      <c r="G28" s="5"/>
      <c r="H28" s="28"/>
      <c r="I28" s="28"/>
      <c r="J28" s="26"/>
      <c r="K28" s="26"/>
      <c r="L28" s="26"/>
      <c r="M28" s="26"/>
      <c r="N28" s="22"/>
    </row>
    <row r="29" spans="1:14" x14ac:dyDescent="0.25">
      <c r="A29" s="78" t="s">
        <v>390</v>
      </c>
      <c r="B29" s="1"/>
      <c r="C29" s="66" t="s">
        <v>30</v>
      </c>
      <c r="D29" s="59" t="s">
        <v>375</v>
      </c>
      <c r="E29" s="5">
        <v>0</v>
      </c>
      <c r="F29" s="5"/>
      <c r="G29" s="5"/>
      <c r="H29" s="28">
        <f t="shared" si="0"/>
        <v>0</v>
      </c>
      <c r="I29" s="28"/>
      <c r="J29" s="26"/>
      <c r="K29" s="26"/>
      <c r="L29" s="26"/>
      <c r="M29" s="26"/>
      <c r="N29" s="22"/>
    </row>
    <row r="30" spans="1:14" x14ac:dyDescent="0.25">
      <c r="A30" s="78" t="s">
        <v>391</v>
      </c>
      <c r="B30" s="1"/>
      <c r="C30" s="1" t="s">
        <v>30</v>
      </c>
      <c r="D30" s="60" t="s">
        <v>47</v>
      </c>
      <c r="E30" s="5">
        <v>0</v>
      </c>
      <c r="F30" s="5">
        <v>5</v>
      </c>
      <c r="G30" s="5">
        <v>0</v>
      </c>
      <c r="H30" s="28">
        <f t="shared" si="0"/>
        <v>5</v>
      </c>
      <c r="I30" s="28"/>
      <c r="J30" s="26"/>
      <c r="K30" s="26"/>
      <c r="L30" s="26"/>
      <c r="M30" s="26"/>
      <c r="N30" s="22"/>
    </row>
    <row r="31" spans="1:14" x14ac:dyDescent="0.25">
      <c r="A31" s="78" t="s">
        <v>392</v>
      </c>
      <c r="B31" s="1">
        <v>2027</v>
      </c>
      <c r="C31" s="1" t="s">
        <v>32</v>
      </c>
      <c r="D31" s="53" t="s">
        <v>48</v>
      </c>
      <c r="E31" s="5">
        <v>26</v>
      </c>
      <c r="F31" s="5">
        <v>14</v>
      </c>
      <c r="G31" s="5">
        <v>11</v>
      </c>
      <c r="H31" s="28">
        <f t="shared" si="0"/>
        <v>51</v>
      </c>
      <c r="I31" s="28"/>
      <c r="J31" s="26"/>
      <c r="K31" s="26"/>
      <c r="L31" s="26"/>
      <c r="M31" s="26"/>
      <c r="N31" s="22"/>
    </row>
    <row r="32" spans="1:14" x14ac:dyDescent="0.25">
      <c r="A32" s="78" t="s">
        <v>393</v>
      </c>
      <c r="B32" s="1"/>
      <c r="C32" s="1" t="s">
        <v>30</v>
      </c>
      <c r="D32" s="2" t="s">
        <v>49</v>
      </c>
      <c r="E32" s="5">
        <v>11</v>
      </c>
      <c r="F32" s="74">
        <v>10</v>
      </c>
      <c r="G32" s="5">
        <v>13</v>
      </c>
      <c r="H32" s="28">
        <f t="shared" si="0"/>
        <v>34</v>
      </c>
      <c r="I32" s="28"/>
      <c r="J32" s="26"/>
      <c r="K32" s="26"/>
      <c r="L32" s="26"/>
      <c r="M32" s="26"/>
      <c r="N32" s="22"/>
    </row>
    <row r="33" spans="1:14" x14ac:dyDescent="0.25">
      <c r="A33" s="78" t="s">
        <v>394</v>
      </c>
      <c r="B33" s="1"/>
      <c r="C33" s="66" t="s">
        <v>30</v>
      </c>
      <c r="D33" s="68" t="s">
        <v>247</v>
      </c>
      <c r="E33" s="5">
        <v>0</v>
      </c>
      <c r="F33" s="5">
        <v>0</v>
      </c>
      <c r="G33" s="5"/>
      <c r="H33" s="28"/>
      <c r="I33" s="28"/>
      <c r="J33" s="26"/>
      <c r="K33" s="26"/>
      <c r="L33" s="26"/>
      <c r="M33" s="26"/>
      <c r="N33" s="22"/>
    </row>
    <row r="34" spans="1:14" x14ac:dyDescent="0.25">
      <c r="A34" s="78" t="s">
        <v>395</v>
      </c>
      <c r="B34" s="1"/>
      <c r="C34" s="1" t="s">
        <v>30</v>
      </c>
      <c r="D34" s="2" t="s">
        <v>51</v>
      </c>
      <c r="E34" s="5">
        <v>0</v>
      </c>
      <c r="F34" s="5">
        <v>0</v>
      </c>
      <c r="G34" s="5">
        <v>0</v>
      </c>
      <c r="H34" s="28">
        <f>+G34+F34+E34</f>
        <v>0</v>
      </c>
      <c r="I34" s="28"/>
      <c r="J34" s="26"/>
      <c r="K34" s="26"/>
      <c r="L34" s="26"/>
      <c r="M34" s="26"/>
      <c r="N34" s="22"/>
    </row>
    <row r="35" spans="1:14" x14ac:dyDescent="0.25">
      <c r="A35" s="78" t="s">
        <v>396</v>
      </c>
      <c r="B35" s="1"/>
      <c r="C35" s="1" t="s">
        <v>30</v>
      </c>
      <c r="D35" s="2" t="s">
        <v>52</v>
      </c>
      <c r="E35" s="5">
        <v>0</v>
      </c>
      <c r="F35" s="5">
        <v>12</v>
      </c>
      <c r="G35" s="5">
        <v>15</v>
      </c>
      <c r="H35" s="28">
        <f>+G35+F35+E35</f>
        <v>27</v>
      </c>
      <c r="I35" s="28"/>
      <c r="J35" s="26"/>
      <c r="K35" s="26"/>
      <c r="L35" s="26"/>
      <c r="M35" s="26"/>
      <c r="N35" s="22"/>
    </row>
    <row r="36" spans="1:14" x14ac:dyDescent="0.25">
      <c r="A36" s="78" t="s">
        <v>397</v>
      </c>
      <c r="B36" s="1"/>
      <c r="C36" s="1" t="s">
        <v>30</v>
      </c>
      <c r="D36" s="59" t="s">
        <v>53</v>
      </c>
      <c r="E36" s="5">
        <v>0</v>
      </c>
      <c r="F36" s="5">
        <v>0</v>
      </c>
      <c r="G36" s="5">
        <v>0</v>
      </c>
      <c r="H36" s="28">
        <f>+G36+F36+E36</f>
        <v>0</v>
      </c>
      <c r="I36" s="28"/>
      <c r="J36" s="26"/>
      <c r="K36" s="26"/>
      <c r="L36" s="26"/>
      <c r="M36" s="26"/>
      <c r="N36" s="22"/>
    </row>
    <row r="37" spans="1:14" x14ac:dyDescent="0.25">
      <c r="A37" s="78" t="s">
        <v>398</v>
      </c>
      <c r="B37" s="1"/>
      <c r="C37" s="1" t="s">
        <v>30</v>
      </c>
      <c r="D37" s="2" t="s">
        <v>54</v>
      </c>
      <c r="E37" s="5">
        <v>10</v>
      </c>
      <c r="F37" s="5">
        <v>5</v>
      </c>
      <c r="G37" s="5">
        <v>10</v>
      </c>
      <c r="H37" s="28">
        <f>+G37+F37+E37</f>
        <v>25</v>
      </c>
      <c r="I37" s="28"/>
      <c r="J37" s="26"/>
      <c r="K37" s="26"/>
      <c r="L37" s="26"/>
      <c r="M37" s="26"/>
      <c r="N37" s="22"/>
    </row>
    <row r="38" spans="1:14" x14ac:dyDescent="0.25">
      <c r="A38" s="78" t="s">
        <v>399</v>
      </c>
      <c r="B38" s="1"/>
      <c r="C38" s="1" t="s">
        <v>30</v>
      </c>
      <c r="D38" s="2" t="s">
        <v>55</v>
      </c>
      <c r="E38" s="5">
        <v>1</v>
      </c>
      <c r="F38" s="5">
        <v>0</v>
      </c>
      <c r="G38" s="5">
        <v>0</v>
      </c>
      <c r="H38" s="28"/>
      <c r="I38" s="28"/>
      <c r="J38" s="26"/>
      <c r="K38" s="26"/>
      <c r="L38" s="26"/>
      <c r="M38" s="26"/>
      <c r="N38" s="22"/>
    </row>
    <row r="39" spans="1:14" x14ac:dyDescent="0.25">
      <c r="A39" s="78" t="s">
        <v>400</v>
      </c>
      <c r="B39" s="1"/>
      <c r="C39" s="1" t="s">
        <v>30</v>
      </c>
      <c r="D39" s="59" t="s">
        <v>56</v>
      </c>
      <c r="E39" s="5">
        <v>1</v>
      </c>
      <c r="F39" s="5">
        <v>0</v>
      </c>
      <c r="G39" s="5">
        <v>0</v>
      </c>
      <c r="H39" s="28">
        <f t="shared" ref="H39:H60" si="1">+G39+F39+E39</f>
        <v>1</v>
      </c>
      <c r="I39" s="28"/>
      <c r="J39" s="26"/>
      <c r="K39" s="26"/>
      <c r="L39" s="26"/>
      <c r="M39" s="26"/>
      <c r="N39" s="22"/>
    </row>
    <row r="40" spans="1:14" x14ac:dyDescent="0.25">
      <c r="A40" s="78" t="s">
        <v>401</v>
      </c>
      <c r="B40" s="1">
        <v>2027</v>
      </c>
      <c r="C40" s="1" t="s">
        <v>30</v>
      </c>
      <c r="D40" s="2" t="s">
        <v>57</v>
      </c>
      <c r="E40" s="5">
        <v>16</v>
      </c>
      <c r="F40" s="5">
        <v>12</v>
      </c>
      <c r="G40" s="5">
        <v>16</v>
      </c>
      <c r="H40" s="28">
        <f t="shared" si="1"/>
        <v>44</v>
      </c>
      <c r="I40" s="28"/>
      <c r="J40" s="26"/>
      <c r="K40" s="26"/>
      <c r="L40" s="26"/>
      <c r="M40" s="26"/>
      <c r="N40" s="22"/>
    </row>
    <row r="41" spans="1:14" x14ac:dyDescent="0.25">
      <c r="A41" s="78" t="s">
        <v>402</v>
      </c>
      <c r="B41" s="1"/>
      <c r="C41" s="1" t="s">
        <v>30</v>
      </c>
      <c r="D41" s="2" t="s">
        <v>58</v>
      </c>
      <c r="E41" s="5">
        <v>0</v>
      </c>
      <c r="F41" s="5">
        <v>1</v>
      </c>
      <c r="G41" s="5">
        <v>10</v>
      </c>
      <c r="H41" s="28">
        <f t="shared" si="1"/>
        <v>11</v>
      </c>
      <c r="I41" s="28"/>
      <c r="J41" s="26"/>
      <c r="K41" s="26"/>
      <c r="L41" s="26"/>
      <c r="M41" s="26"/>
      <c r="N41" s="22"/>
    </row>
    <row r="42" spans="1:14" x14ac:dyDescent="0.25">
      <c r="A42" s="78" t="s">
        <v>403</v>
      </c>
      <c r="B42" s="43"/>
      <c r="C42" s="1" t="s">
        <v>30</v>
      </c>
      <c r="D42" s="2" t="s">
        <v>59</v>
      </c>
      <c r="E42" s="5">
        <v>8</v>
      </c>
      <c r="F42" s="5">
        <v>1</v>
      </c>
      <c r="G42" s="5">
        <v>6</v>
      </c>
      <c r="H42" s="28">
        <f t="shared" si="1"/>
        <v>15</v>
      </c>
      <c r="I42" s="28"/>
      <c r="J42" s="26"/>
      <c r="K42" s="26"/>
      <c r="L42" s="26"/>
      <c r="M42" s="26"/>
      <c r="N42" s="22"/>
    </row>
    <row r="43" spans="1:14" x14ac:dyDescent="0.25">
      <c r="A43" s="78" t="s">
        <v>404</v>
      </c>
      <c r="B43" s="43"/>
      <c r="C43" s="1" t="s">
        <v>30</v>
      </c>
      <c r="D43" s="2" t="s">
        <v>60</v>
      </c>
      <c r="E43" s="5">
        <v>6</v>
      </c>
      <c r="F43" s="5">
        <v>0</v>
      </c>
      <c r="G43" s="5">
        <v>2</v>
      </c>
      <c r="H43" s="28">
        <f t="shared" si="1"/>
        <v>8</v>
      </c>
      <c r="I43" s="28"/>
      <c r="J43" s="26"/>
      <c r="K43" s="26"/>
      <c r="L43" s="26"/>
      <c r="M43" s="26"/>
      <c r="N43" s="22"/>
    </row>
    <row r="44" spans="1:14" x14ac:dyDescent="0.25">
      <c r="A44" s="78" t="s">
        <v>405</v>
      </c>
      <c r="B44" s="43"/>
      <c r="C44" s="1" t="s">
        <v>30</v>
      </c>
      <c r="D44" s="2" t="s">
        <v>61</v>
      </c>
      <c r="E44" s="5">
        <v>0</v>
      </c>
      <c r="F44" s="5">
        <v>0</v>
      </c>
      <c r="G44" s="5">
        <v>0</v>
      </c>
      <c r="H44" s="28">
        <f t="shared" si="1"/>
        <v>0</v>
      </c>
      <c r="I44" s="44"/>
      <c r="J44" s="26"/>
      <c r="K44" s="26"/>
      <c r="L44" s="26"/>
      <c r="M44" s="26"/>
      <c r="N44" s="22"/>
    </row>
    <row r="45" spans="1:14" x14ac:dyDescent="0.25">
      <c r="A45" s="78" t="s">
        <v>406</v>
      </c>
      <c r="B45" s="1"/>
      <c r="C45" s="1" t="s">
        <v>32</v>
      </c>
      <c r="D45" s="2" t="s">
        <v>62</v>
      </c>
      <c r="E45" s="5">
        <v>0</v>
      </c>
      <c r="F45" s="5">
        <v>0</v>
      </c>
      <c r="G45" s="5">
        <v>0</v>
      </c>
      <c r="H45" s="28">
        <f t="shared" si="1"/>
        <v>0</v>
      </c>
      <c r="I45" s="44"/>
      <c r="J45" s="26"/>
      <c r="K45" s="26"/>
      <c r="L45" s="26"/>
      <c r="M45" s="26"/>
      <c r="N45" s="22"/>
    </row>
    <row r="46" spans="1:14" x14ac:dyDescent="0.25">
      <c r="A46" s="78" t="s">
        <v>407</v>
      </c>
      <c r="B46" s="1"/>
      <c r="C46" s="1" t="s">
        <v>30</v>
      </c>
      <c r="D46" s="2" t="s">
        <v>63</v>
      </c>
      <c r="E46" s="5">
        <v>3</v>
      </c>
      <c r="F46" s="5">
        <v>3</v>
      </c>
      <c r="G46" s="5">
        <v>7</v>
      </c>
      <c r="H46" s="28">
        <f t="shared" si="1"/>
        <v>13</v>
      </c>
      <c r="I46" s="44"/>
      <c r="J46" s="26"/>
      <c r="K46" s="26"/>
      <c r="L46" s="26"/>
      <c r="M46" s="26"/>
      <c r="N46" s="22"/>
    </row>
    <row r="47" spans="1:14" x14ac:dyDescent="0.25">
      <c r="A47" s="78" t="s">
        <v>408</v>
      </c>
      <c r="B47" s="1"/>
      <c r="C47" s="1" t="s">
        <v>30</v>
      </c>
      <c r="D47" s="2" t="s">
        <v>64</v>
      </c>
      <c r="E47" s="5">
        <v>4</v>
      </c>
      <c r="F47" s="5">
        <v>2</v>
      </c>
      <c r="G47" s="71">
        <v>10</v>
      </c>
      <c r="H47" s="28">
        <f t="shared" si="1"/>
        <v>16</v>
      </c>
      <c r="I47" s="44"/>
      <c r="J47" s="26"/>
      <c r="K47" s="26"/>
      <c r="L47" s="26"/>
      <c r="M47" s="26"/>
      <c r="N47" s="22"/>
    </row>
    <row r="48" spans="1:14" x14ac:dyDescent="0.25">
      <c r="A48" s="78" t="s">
        <v>409</v>
      </c>
      <c r="B48" s="1">
        <v>2027</v>
      </c>
      <c r="C48" s="1" t="s">
        <v>30</v>
      </c>
      <c r="D48" s="2" t="s">
        <v>65</v>
      </c>
      <c r="E48" s="5">
        <v>10</v>
      </c>
      <c r="F48" s="5">
        <v>5</v>
      </c>
      <c r="G48" s="5">
        <v>5</v>
      </c>
      <c r="H48" s="28">
        <f t="shared" si="1"/>
        <v>20</v>
      </c>
      <c r="I48" s="28"/>
      <c r="J48" s="26"/>
      <c r="K48" s="26"/>
      <c r="L48" s="26"/>
      <c r="M48" s="26"/>
      <c r="N48" s="22"/>
    </row>
    <row r="49" spans="1:24" x14ac:dyDescent="0.25">
      <c r="A49" s="78" t="s">
        <v>410</v>
      </c>
      <c r="B49" s="1"/>
      <c r="C49" s="1" t="s">
        <v>30</v>
      </c>
      <c r="D49" s="2" t="s">
        <v>66</v>
      </c>
      <c r="E49" s="5">
        <v>0</v>
      </c>
      <c r="F49" s="5">
        <v>0</v>
      </c>
      <c r="G49" s="5">
        <v>0</v>
      </c>
      <c r="H49" s="28">
        <f t="shared" si="1"/>
        <v>0</v>
      </c>
      <c r="I49" s="28"/>
      <c r="J49" s="26"/>
      <c r="K49" s="26"/>
      <c r="L49" s="26"/>
      <c r="M49" s="26"/>
      <c r="N49" s="22"/>
    </row>
    <row r="50" spans="1:24" x14ac:dyDescent="0.25">
      <c r="A50" s="78" t="s">
        <v>411</v>
      </c>
      <c r="B50" s="1"/>
      <c r="C50" s="1" t="s">
        <v>32</v>
      </c>
      <c r="D50" s="2" t="s">
        <v>67</v>
      </c>
      <c r="E50" s="5">
        <v>0</v>
      </c>
      <c r="F50" s="5">
        <v>9</v>
      </c>
      <c r="G50" s="5">
        <v>16</v>
      </c>
      <c r="H50" s="28">
        <f t="shared" si="1"/>
        <v>25</v>
      </c>
      <c r="I50" s="28"/>
      <c r="J50" s="26"/>
      <c r="K50" s="26"/>
      <c r="L50" s="26"/>
      <c r="M50" s="26"/>
      <c r="N50" s="22"/>
    </row>
    <row r="51" spans="1:24" x14ac:dyDescent="0.25">
      <c r="A51" s="78" t="s">
        <v>412</v>
      </c>
      <c r="B51" s="1"/>
      <c r="C51" s="1" t="s">
        <v>30</v>
      </c>
      <c r="D51" s="59" t="s">
        <v>248</v>
      </c>
      <c r="E51" s="5">
        <v>0</v>
      </c>
      <c r="F51" s="5">
        <v>0</v>
      </c>
      <c r="G51" s="5">
        <v>0</v>
      </c>
      <c r="H51" s="28">
        <f t="shared" si="1"/>
        <v>0</v>
      </c>
      <c r="I51" s="28"/>
      <c r="J51" s="26"/>
      <c r="K51" s="26"/>
      <c r="L51" s="26"/>
      <c r="M51" s="26"/>
      <c r="N51" s="22"/>
    </row>
    <row r="52" spans="1:24" x14ac:dyDescent="0.25">
      <c r="A52" s="78" t="s">
        <v>413</v>
      </c>
      <c r="B52" s="1"/>
      <c r="C52" s="1" t="s">
        <v>30</v>
      </c>
      <c r="D52" s="2" t="s">
        <v>69</v>
      </c>
      <c r="E52" s="5">
        <v>3</v>
      </c>
      <c r="F52" s="5">
        <v>7</v>
      </c>
      <c r="G52" s="5">
        <v>7</v>
      </c>
      <c r="H52" s="28">
        <f t="shared" si="1"/>
        <v>17</v>
      </c>
      <c r="I52" s="45"/>
      <c r="J52" s="26"/>
      <c r="K52" s="26"/>
      <c r="L52" s="26"/>
      <c r="M52" s="26"/>
      <c r="N52" s="22"/>
    </row>
    <row r="53" spans="1:24" x14ac:dyDescent="0.25">
      <c r="A53" s="78" t="s">
        <v>414</v>
      </c>
      <c r="B53" s="1"/>
      <c r="C53" s="1" t="s">
        <v>30</v>
      </c>
      <c r="D53" s="2" t="s">
        <v>70</v>
      </c>
      <c r="E53" s="5">
        <v>1</v>
      </c>
      <c r="F53" s="5">
        <v>0</v>
      </c>
      <c r="G53" s="5">
        <v>0</v>
      </c>
      <c r="H53" s="28">
        <f t="shared" si="1"/>
        <v>1</v>
      </c>
      <c r="I53" s="45"/>
      <c r="J53" s="26"/>
      <c r="K53" s="26"/>
      <c r="L53" s="26"/>
      <c r="M53" s="26"/>
      <c r="N53" s="22"/>
    </row>
    <row r="54" spans="1:24" x14ac:dyDescent="0.25">
      <c r="A54" s="78" t="s">
        <v>415</v>
      </c>
      <c r="B54" s="1"/>
      <c r="C54" s="1" t="s">
        <v>30</v>
      </c>
      <c r="D54" s="2" t="s">
        <v>71</v>
      </c>
      <c r="E54" s="5">
        <v>7</v>
      </c>
      <c r="F54" s="5">
        <v>0</v>
      </c>
      <c r="G54" s="5">
        <v>0</v>
      </c>
      <c r="H54" s="28">
        <f t="shared" si="1"/>
        <v>7</v>
      </c>
      <c r="I54" s="45"/>
      <c r="J54" s="26"/>
      <c r="K54" s="26"/>
      <c r="L54" s="26"/>
      <c r="M54" s="26"/>
      <c r="N54" s="22"/>
    </row>
    <row r="55" spans="1:24" x14ac:dyDescent="0.25">
      <c r="A55" s="78" t="s">
        <v>416</v>
      </c>
      <c r="B55" s="1"/>
      <c r="C55" s="1" t="s">
        <v>30</v>
      </c>
      <c r="D55" s="2" t="s">
        <v>72</v>
      </c>
      <c r="E55" s="5">
        <v>0</v>
      </c>
      <c r="F55" s="5">
        <v>0</v>
      </c>
      <c r="G55" s="5">
        <v>0</v>
      </c>
      <c r="H55" s="28">
        <f t="shared" si="1"/>
        <v>0</v>
      </c>
      <c r="I55" s="45"/>
      <c r="J55" s="26"/>
      <c r="K55" s="26"/>
      <c r="L55" s="26"/>
      <c r="M55" s="26"/>
      <c r="N55" s="22"/>
    </row>
    <row r="56" spans="1:24" x14ac:dyDescent="0.25">
      <c r="A56" s="78" t="s">
        <v>417</v>
      </c>
      <c r="B56" s="82">
        <v>2027</v>
      </c>
      <c r="C56" s="1" t="s">
        <v>30</v>
      </c>
      <c r="D56" s="2" t="s">
        <v>601</v>
      </c>
      <c r="E56" s="5">
        <v>0</v>
      </c>
      <c r="F56" s="5">
        <v>0</v>
      </c>
      <c r="G56" s="5"/>
      <c r="H56" s="28"/>
      <c r="I56" s="45"/>
      <c r="J56" s="26"/>
      <c r="K56" s="26"/>
      <c r="L56" s="26"/>
      <c r="M56" s="26"/>
      <c r="N56" s="22"/>
    </row>
    <row r="57" spans="1:24" x14ac:dyDescent="0.25">
      <c r="A57" s="78" t="s">
        <v>418</v>
      </c>
      <c r="B57" s="1"/>
      <c r="C57" s="1" t="s">
        <v>32</v>
      </c>
      <c r="D57" s="2" t="s">
        <v>73</v>
      </c>
      <c r="E57" s="5">
        <v>0</v>
      </c>
      <c r="F57" s="5">
        <v>0</v>
      </c>
      <c r="G57" s="5">
        <v>0</v>
      </c>
      <c r="H57" s="28">
        <f t="shared" si="1"/>
        <v>0</v>
      </c>
      <c r="I57" s="28"/>
      <c r="J57" s="26"/>
      <c r="K57" s="26"/>
      <c r="L57" s="26"/>
      <c r="M57" s="26"/>
      <c r="N57" s="22"/>
    </row>
    <row r="58" spans="1:24" x14ac:dyDescent="0.25">
      <c r="A58" s="78" t="s">
        <v>419</v>
      </c>
      <c r="B58" s="1"/>
      <c r="C58" s="1" t="s">
        <v>32</v>
      </c>
      <c r="D58" s="2" t="s">
        <v>74</v>
      </c>
      <c r="E58" s="5">
        <v>1</v>
      </c>
      <c r="F58" s="5">
        <v>3</v>
      </c>
      <c r="G58" s="5">
        <v>9</v>
      </c>
      <c r="H58" s="28">
        <f t="shared" si="1"/>
        <v>13</v>
      </c>
      <c r="I58" s="28"/>
      <c r="J58" s="26"/>
      <c r="K58" s="26"/>
      <c r="L58" s="26"/>
      <c r="M58" s="26"/>
      <c r="N58" s="22"/>
    </row>
    <row r="59" spans="1:24" x14ac:dyDescent="0.25">
      <c r="A59" s="78" t="s">
        <v>420</v>
      </c>
      <c r="B59" s="1">
        <v>2027</v>
      </c>
      <c r="C59" s="1" t="s">
        <v>32</v>
      </c>
      <c r="D59" s="2" t="s">
        <v>75</v>
      </c>
      <c r="E59" s="5">
        <v>29</v>
      </c>
      <c r="F59" s="5">
        <v>21</v>
      </c>
      <c r="G59" s="5">
        <v>20</v>
      </c>
      <c r="H59" s="28">
        <f t="shared" si="1"/>
        <v>70</v>
      </c>
      <c r="I59" s="28"/>
      <c r="J59" s="26"/>
      <c r="K59" s="26"/>
      <c r="L59" s="26"/>
      <c r="M59" s="26"/>
      <c r="N59" s="22"/>
    </row>
    <row r="60" spans="1:24" x14ac:dyDescent="0.25">
      <c r="A60" s="78" t="s">
        <v>421</v>
      </c>
      <c r="B60" s="1"/>
      <c r="C60" s="1" t="s">
        <v>30</v>
      </c>
      <c r="D60" s="2" t="s">
        <v>76</v>
      </c>
      <c r="E60" s="5">
        <v>0</v>
      </c>
      <c r="F60" s="5">
        <v>0</v>
      </c>
      <c r="G60" s="5">
        <v>0</v>
      </c>
      <c r="H60" s="28">
        <f t="shared" si="1"/>
        <v>0</v>
      </c>
      <c r="I60" s="28"/>
      <c r="J60" s="26"/>
      <c r="K60" s="26"/>
      <c r="L60" s="26"/>
      <c r="M60" s="26"/>
      <c r="N60" s="22"/>
    </row>
    <row r="61" spans="1:24" x14ac:dyDescent="0.25">
      <c r="A61" s="78" t="s">
        <v>422</v>
      </c>
      <c r="B61" s="1"/>
      <c r="C61" s="66" t="s">
        <v>30</v>
      </c>
      <c r="D61" s="68" t="s">
        <v>249</v>
      </c>
      <c r="E61" s="5">
        <v>0</v>
      </c>
      <c r="F61" s="5">
        <v>0</v>
      </c>
      <c r="G61" s="5"/>
      <c r="H61" s="28"/>
      <c r="I61" s="28"/>
      <c r="J61" s="26"/>
      <c r="K61" s="26"/>
      <c r="L61" s="26"/>
      <c r="M61" s="26"/>
      <c r="N61" s="22"/>
    </row>
    <row r="62" spans="1:24" x14ac:dyDescent="0.25">
      <c r="A62" s="78" t="s">
        <v>423</v>
      </c>
      <c r="B62" s="1"/>
      <c r="C62" s="1" t="s">
        <v>30</v>
      </c>
      <c r="D62" s="59" t="s">
        <v>78</v>
      </c>
      <c r="E62" s="5">
        <v>0</v>
      </c>
      <c r="F62" s="5">
        <v>0</v>
      </c>
      <c r="G62" s="5">
        <v>0</v>
      </c>
      <c r="H62" s="28">
        <f t="shared" ref="H62:H85" si="2">+G62+F62+E62</f>
        <v>0</v>
      </c>
      <c r="I62" s="45"/>
      <c r="J62" s="26"/>
      <c r="K62" s="26"/>
      <c r="L62" s="26"/>
      <c r="M62" s="26"/>
      <c r="N62" s="22"/>
      <c r="T62" s="22"/>
      <c r="U62" s="22"/>
      <c r="V62" s="22"/>
      <c r="W62" s="22"/>
      <c r="X62" s="22"/>
    </row>
    <row r="63" spans="1:24" x14ac:dyDescent="0.25">
      <c r="A63" s="78" t="s">
        <v>424</v>
      </c>
      <c r="B63" s="1"/>
      <c r="C63" s="1" t="s">
        <v>30</v>
      </c>
      <c r="D63" s="59" t="s">
        <v>79</v>
      </c>
      <c r="E63" s="5">
        <v>0</v>
      </c>
      <c r="F63" s="5">
        <v>0</v>
      </c>
      <c r="G63" s="5">
        <v>0</v>
      </c>
      <c r="H63" s="28">
        <f t="shared" si="2"/>
        <v>0</v>
      </c>
      <c r="I63" s="45"/>
      <c r="J63" s="26"/>
      <c r="K63" s="26"/>
      <c r="L63" s="26"/>
      <c r="M63" s="26"/>
      <c r="N63" s="22"/>
    </row>
    <row r="64" spans="1:24" x14ac:dyDescent="0.25">
      <c r="A64" s="78" t="s">
        <v>425</v>
      </c>
      <c r="B64" s="1"/>
      <c r="C64" s="1" t="s">
        <v>32</v>
      </c>
      <c r="D64" s="2" t="s">
        <v>80</v>
      </c>
      <c r="E64" s="5">
        <v>0</v>
      </c>
      <c r="F64" s="5">
        <v>4</v>
      </c>
      <c r="G64" s="5">
        <v>11</v>
      </c>
      <c r="H64" s="28">
        <f t="shared" si="2"/>
        <v>15</v>
      </c>
      <c r="I64" s="45"/>
      <c r="J64" s="26"/>
      <c r="K64" s="26"/>
      <c r="L64" s="26"/>
      <c r="M64" s="26"/>
      <c r="N64" s="22"/>
    </row>
    <row r="65" spans="1:14" x14ac:dyDescent="0.25">
      <c r="A65" s="78" t="s">
        <v>426</v>
      </c>
      <c r="B65" s="1"/>
      <c r="C65" s="1" t="s">
        <v>30</v>
      </c>
      <c r="D65" s="59" t="s">
        <v>81</v>
      </c>
      <c r="E65" s="5">
        <v>0</v>
      </c>
      <c r="F65" s="5">
        <v>0</v>
      </c>
      <c r="G65" s="5">
        <v>0</v>
      </c>
      <c r="H65" s="28">
        <f t="shared" si="2"/>
        <v>0</v>
      </c>
      <c r="I65" s="45"/>
      <c r="J65" s="26"/>
      <c r="K65" s="26"/>
      <c r="L65" s="26"/>
      <c r="M65" s="26"/>
      <c r="N65" s="22"/>
    </row>
    <row r="66" spans="1:14" x14ac:dyDescent="0.25">
      <c r="A66" s="78" t="s">
        <v>427</v>
      </c>
      <c r="B66" s="66">
        <v>2027</v>
      </c>
      <c r="C66" s="1" t="s">
        <v>32</v>
      </c>
      <c r="D66" s="2" t="s">
        <v>82</v>
      </c>
      <c r="E66" s="5">
        <v>0</v>
      </c>
      <c r="F66" s="5">
        <v>0</v>
      </c>
      <c r="G66" s="5">
        <v>0</v>
      </c>
      <c r="H66" s="28">
        <f t="shared" si="2"/>
        <v>0</v>
      </c>
      <c r="I66" s="45"/>
      <c r="J66" s="26"/>
      <c r="K66" s="26"/>
      <c r="L66" s="26"/>
      <c r="M66" s="26"/>
      <c r="N66" s="22"/>
    </row>
    <row r="67" spans="1:14" x14ac:dyDescent="0.25">
      <c r="A67" s="78" t="s">
        <v>428</v>
      </c>
      <c r="B67" s="1"/>
      <c r="C67" s="1" t="s">
        <v>30</v>
      </c>
      <c r="D67" s="2" t="s">
        <v>83</v>
      </c>
      <c r="E67" s="5">
        <v>0</v>
      </c>
      <c r="F67" s="5">
        <v>0</v>
      </c>
      <c r="G67" s="5">
        <v>0</v>
      </c>
      <c r="H67" s="28">
        <f t="shared" si="2"/>
        <v>0</v>
      </c>
      <c r="I67" s="28"/>
      <c r="J67" s="26"/>
      <c r="K67" s="26"/>
      <c r="L67" s="26"/>
      <c r="M67" s="26"/>
      <c r="N67" s="22"/>
    </row>
    <row r="68" spans="1:14" x14ac:dyDescent="0.25">
      <c r="A68" s="78" t="s">
        <v>429</v>
      </c>
      <c r="B68" s="1"/>
      <c r="C68" s="1" t="s">
        <v>30</v>
      </c>
      <c r="D68" s="2" t="s">
        <v>84</v>
      </c>
      <c r="E68" s="5">
        <v>0</v>
      </c>
      <c r="F68" s="5">
        <v>0</v>
      </c>
      <c r="G68" s="5">
        <v>0</v>
      </c>
      <c r="H68" s="28">
        <f t="shared" si="2"/>
        <v>0</v>
      </c>
      <c r="I68" s="28"/>
      <c r="J68" s="26"/>
      <c r="K68" s="26"/>
      <c r="L68" s="26"/>
      <c r="M68" s="26"/>
      <c r="N68" s="22"/>
    </row>
    <row r="69" spans="1:14" x14ac:dyDescent="0.25">
      <c r="A69" s="78" t="s">
        <v>430</v>
      </c>
      <c r="B69" s="1"/>
      <c r="C69" s="1" t="s">
        <v>32</v>
      </c>
      <c r="D69" s="2" t="s">
        <v>85</v>
      </c>
      <c r="E69" s="5">
        <v>0</v>
      </c>
      <c r="F69" s="5">
        <v>0</v>
      </c>
      <c r="G69" s="5">
        <v>0</v>
      </c>
      <c r="H69" s="28">
        <f t="shared" si="2"/>
        <v>0</v>
      </c>
      <c r="I69" s="28"/>
      <c r="J69" s="26"/>
      <c r="K69" s="26"/>
      <c r="L69" s="26"/>
      <c r="M69" s="26"/>
      <c r="N69" s="22"/>
    </row>
    <row r="70" spans="1:14" x14ac:dyDescent="0.25">
      <c r="A70" s="78" t="s">
        <v>431</v>
      </c>
      <c r="B70" s="1"/>
      <c r="C70" s="1" t="s">
        <v>30</v>
      </c>
      <c r="D70" s="69" t="s">
        <v>378</v>
      </c>
      <c r="E70" s="5">
        <v>0</v>
      </c>
      <c r="F70" s="5"/>
      <c r="G70" s="5"/>
      <c r="H70" s="28">
        <f t="shared" si="2"/>
        <v>0</v>
      </c>
      <c r="I70" s="28"/>
      <c r="J70" s="26"/>
      <c r="K70" s="26"/>
      <c r="L70" s="26"/>
      <c r="M70" s="26"/>
      <c r="N70" s="22"/>
    </row>
    <row r="71" spans="1:14" x14ac:dyDescent="0.25">
      <c r="A71" s="78" t="s">
        <v>432</v>
      </c>
      <c r="B71" s="1"/>
      <c r="C71" s="1" t="s">
        <v>32</v>
      </c>
      <c r="D71" s="2" t="s">
        <v>86</v>
      </c>
      <c r="E71" s="5">
        <v>18</v>
      </c>
      <c r="F71" s="5">
        <v>22</v>
      </c>
      <c r="G71" s="5">
        <v>22</v>
      </c>
      <c r="H71" s="28">
        <f t="shared" si="2"/>
        <v>62</v>
      </c>
      <c r="I71" s="28"/>
      <c r="J71" s="26"/>
      <c r="K71" s="26"/>
      <c r="L71" s="26"/>
      <c r="M71" s="26"/>
      <c r="N71" s="22"/>
    </row>
    <row r="72" spans="1:14" x14ac:dyDescent="0.25">
      <c r="A72" s="78" t="s">
        <v>433</v>
      </c>
      <c r="B72" s="1"/>
      <c r="C72" s="1" t="s">
        <v>32</v>
      </c>
      <c r="D72" s="2" t="s">
        <v>87</v>
      </c>
      <c r="E72" s="5">
        <v>0</v>
      </c>
      <c r="F72" s="5">
        <v>0</v>
      </c>
      <c r="G72" s="5">
        <v>0</v>
      </c>
      <c r="H72" s="28">
        <f t="shared" si="2"/>
        <v>0</v>
      </c>
      <c r="I72" s="28"/>
      <c r="J72" s="26"/>
      <c r="K72" s="26"/>
      <c r="L72" s="26"/>
      <c r="M72" s="26"/>
      <c r="N72" s="22"/>
    </row>
    <row r="73" spans="1:14" x14ac:dyDescent="0.25">
      <c r="A73" s="78" t="s">
        <v>434</v>
      </c>
      <c r="B73" s="1"/>
      <c r="C73" s="1" t="s">
        <v>32</v>
      </c>
      <c r="D73" s="2" t="s">
        <v>88</v>
      </c>
      <c r="E73" s="5">
        <v>0</v>
      </c>
      <c r="F73" s="5">
        <v>0</v>
      </c>
      <c r="G73" s="5">
        <v>0</v>
      </c>
      <c r="H73" s="28">
        <f t="shared" si="2"/>
        <v>0</v>
      </c>
      <c r="I73" s="28"/>
      <c r="J73" s="26"/>
      <c r="K73" s="26"/>
      <c r="L73" s="26"/>
      <c r="M73" s="26"/>
      <c r="N73" s="22"/>
    </row>
    <row r="74" spans="1:14" x14ac:dyDescent="0.25">
      <c r="A74" s="78" t="s">
        <v>435</v>
      </c>
      <c r="B74" s="1"/>
      <c r="C74" s="1" t="s">
        <v>30</v>
      </c>
      <c r="D74" s="2" t="s">
        <v>89</v>
      </c>
      <c r="E74" s="5">
        <v>0</v>
      </c>
      <c r="F74" s="5">
        <v>0</v>
      </c>
      <c r="G74" s="5">
        <v>0</v>
      </c>
      <c r="H74" s="28">
        <f t="shared" si="2"/>
        <v>0</v>
      </c>
      <c r="I74" s="28"/>
      <c r="J74" s="26"/>
      <c r="K74" s="26"/>
      <c r="L74" s="26"/>
      <c r="M74" s="26"/>
      <c r="N74" s="22"/>
    </row>
    <row r="75" spans="1:14" x14ac:dyDescent="0.25">
      <c r="A75" s="78" t="s">
        <v>436</v>
      </c>
      <c r="B75" s="1"/>
      <c r="C75" s="51" t="s">
        <v>30</v>
      </c>
      <c r="D75" s="55" t="s">
        <v>90</v>
      </c>
      <c r="E75" s="5">
        <v>0</v>
      </c>
      <c r="F75" s="5">
        <v>4</v>
      </c>
      <c r="G75" s="5">
        <v>2</v>
      </c>
      <c r="H75" s="28">
        <f t="shared" si="2"/>
        <v>6</v>
      </c>
      <c r="I75" s="28"/>
      <c r="J75" s="26"/>
      <c r="K75" s="26"/>
      <c r="L75" s="26"/>
      <c r="M75" s="26"/>
      <c r="N75" s="22"/>
    </row>
    <row r="76" spans="1:14" x14ac:dyDescent="0.25">
      <c r="A76" s="78" t="s">
        <v>437</v>
      </c>
      <c r="B76" s="51">
        <v>2027</v>
      </c>
      <c r="C76" s="1" t="s">
        <v>30</v>
      </c>
      <c r="D76" s="2" t="s">
        <v>91</v>
      </c>
      <c r="E76" s="5">
        <v>16</v>
      </c>
      <c r="F76" s="5">
        <v>14</v>
      </c>
      <c r="G76" s="5">
        <v>14</v>
      </c>
      <c r="H76" s="28">
        <f t="shared" si="2"/>
        <v>44</v>
      </c>
      <c r="I76" s="28"/>
      <c r="J76" s="26"/>
      <c r="K76" s="26"/>
      <c r="L76" s="26"/>
      <c r="M76" s="26"/>
      <c r="N76" s="22"/>
    </row>
    <row r="77" spans="1:14" x14ac:dyDescent="0.25">
      <c r="A77" s="78" t="s">
        <v>438</v>
      </c>
      <c r="B77" s="81">
        <v>2027</v>
      </c>
      <c r="C77" s="1" t="s">
        <v>30</v>
      </c>
      <c r="D77" s="21" t="s">
        <v>92</v>
      </c>
      <c r="E77" s="5">
        <v>28</v>
      </c>
      <c r="F77" s="5">
        <v>21</v>
      </c>
      <c r="G77" s="5">
        <v>20</v>
      </c>
      <c r="H77" s="28">
        <f t="shared" si="2"/>
        <v>69</v>
      </c>
      <c r="I77" s="28"/>
      <c r="J77" s="26"/>
      <c r="K77" s="26"/>
      <c r="L77" s="26"/>
      <c r="M77" s="26"/>
      <c r="N77" s="22"/>
    </row>
    <row r="78" spans="1:14" x14ac:dyDescent="0.25">
      <c r="A78" s="78" t="s">
        <v>439</v>
      </c>
      <c r="B78" s="51"/>
      <c r="C78" s="1" t="s">
        <v>30</v>
      </c>
      <c r="D78" s="2" t="s">
        <v>93</v>
      </c>
      <c r="E78" s="5">
        <v>0</v>
      </c>
      <c r="F78" s="5">
        <v>0</v>
      </c>
      <c r="G78" s="5">
        <v>0</v>
      </c>
      <c r="H78" s="28">
        <f t="shared" si="2"/>
        <v>0</v>
      </c>
      <c r="I78" s="28"/>
      <c r="J78" s="26"/>
      <c r="K78" s="26"/>
      <c r="L78" s="26"/>
      <c r="M78" s="26"/>
      <c r="N78" s="22"/>
    </row>
    <row r="79" spans="1:14" x14ac:dyDescent="0.25">
      <c r="A79" s="78" t="s">
        <v>440</v>
      </c>
      <c r="B79" s="1">
        <v>2027</v>
      </c>
      <c r="C79" s="1" t="s">
        <v>32</v>
      </c>
      <c r="D79" s="6" t="s">
        <v>94</v>
      </c>
      <c r="E79" s="5">
        <v>0</v>
      </c>
      <c r="F79" s="5">
        <v>0</v>
      </c>
      <c r="G79" s="5">
        <v>0</v>
      </c>
      <c r="H79" s="28">
        <f t="shared" si="2"/>
        <v>0</v>
      </c>
      <c r="I79" s="28"/>
      <c r="J79" s="26"/>
      <c r="K79" s="26"/>
      <c r="L79" s="26"/>
      <c r="M79" s="26"/>
      <c r="N79" s="22"/>
    </row>
    <row r="80" spans="1:14" x14ac:dyDescent="0.25">
      <c r="A80" s="78" t="s">
        <v>441</v>
      </c>
      <c r="B80" s="1">
        <v>2027</v>
      </c>
      <c r="C80" s="1" t="s">
        <v>30</v>
      </c>
      <c r="D80" s="6" t="s">
        <v>95</v>
      </c>
      <c r="E80" s="5">
        <v>0</v>
      </c>
      <c r="F80" s="5">
        <v>0</v>
      </c>
      <c r="G80" s="5">
        <v>0</v>
      </c>
      <c r="H80" s="28">
        <f t="shared" si="2"/>
        <v>0</v>
      </c>
      <c r="I80" s="28"/>
      <c r="J80" s="26"/>
      <c r="K80" s="26"/>
      <c r="L80" s="26"/>
      <c r="M80" s="26"/>
      <c r="N80" s="22"/>
    </row>
    <row r="81" spans="1:14" x14ac:dyDescent="0.25">
      <c r="A81" s="78" t="s">
        <v>442</v>
      </c>
      <c r="B81" s="1"/>
      <c r="C81" s="1" t="s">
        <v>32</v>
      </c>
      <c r="D81" s="2" t="s">
        <v>96</v>
      </c>
      <c r="E81" s="5">
        <v>0</v>
      </c>
      <c r="F81" s="5">
        <v>0</v>
      </c>
      <c r="G81" s="5">
        <v>1</v>
      </c>
      <c r="H81" s="28">
        <f t="shared" si="2"/>
        <v>1</v>
      </c>
      <c r="I81" s="28"/>
      <c r="J81" s="26"/>
      <c r="K81" s="26"/>
      <c r="L81" s="26"/>
      <c r="M81" s="26"/>
      <c r="N81" s="22"/>
    </row>
    <row r="82" spans="1:14" x14ac:dyDescent="0.25">
      <c r="A82" s="78" t="s">
        <v>443</v>
      </c>
      <c r="B82" s="1"/>
      <c r="C82" s="1" t="s">
        <v>30</v>
      </c>
      <c r="D82" s="2" t="s">
        <v>97</v>
      </c>
      <c r="E82" s="5">
        <v>0</v>
      </c>
      <c r="F82" s="5">
        <v>0</v>
      </c>
      <c r="G82" s="5">
        <v>0</v>
      </c>
      <c r="H82" s="28">
        <f t="shared" si="2"/>
        <v>0</v>
      </c>
      <c r="I82" s="28"/>
      <c r="J82" s="26"/>
      <c r="K82" s="26"/>
      <c r="L82" s="26"/>
      <c r="M82" s="26"/>
      <c r="N82" s="22"/>
    </row>
    <row r="83" spans="1:14" x14ac:dyDescent="0.25">
      <c r="A83" s="78" t="s">
        <v>444</v>
      </c>
      <c r="B83" s="1"/>
      <c r="C83" s="1" t="s">
        <v>32</v>
      </c>
      <c r="D83" s="2" t="s">
        <v>98</v>
      </c>
      <c r="E83" s="5">
        <v>0</v>
      </c>
      <c r="F83" s="5">
        <v>14</v>
      </c>
      <c r="G83" s="5">
        <v>24</v>
      </c>
      <c r="H83" s="28">
        <f t="shared" si="2"/>
        <v>38</v>
      </c>
      <c r="I83" s="28"/>
      <c r="J83" s="26"/>
      <c r="K83" s="26"/>
      <c r="L83" s="16"/>
      <c r="M83" s="26"/>
      <c r="N83" s="22"/>
    </row>
    <row r="84" spans="1:14" x14ac:dyDescent="0.25">
      <c r="A84" s="78" t="s">
        <v>445</v>
      </c>
      <c r="B84" s="66">
        <v>2027</v>
      </c>
      <c r="C84" s="1" t="s">
        <v>32</v>
      </c>
      <c r="D84" s="2" t="s">
        <v>99</v>
      </c>
      <c r="E84" s="5">
        <v>9</v>
      </c>
      <c r="F84" s="5">
        <v>11</v>
      </c>
      <c r="G84" s="5">
        <v>2</v>
      </c>
      <c r="H84" s="28">
        <f t="shared" si="2"/>
        <v>22</v>
      </c>
      <c r="I84" s="28"/>
      <c r="J84" s="26"/>
      <c r="K84" s="26"/>
      <c r="L84" s="26"/>
      <c r="M84" s="26"/>
      <c r="N84" s="22"/>
    </row>
    <row r="85" spans="1:14" x14ac:dyDescent="0.25">
      <c r="A85" s="78" t="s">
        <v>446</v>
      </c>
      <c r="B85" s="1"/>
      <c r="C85" s="1" t="s">
        <v>32</v>
      </c>
      <c r="D85" s="2" t="s">
        <v>100</v>
      </c>
      <c r="E85" s="5">
        <v>0</v>
      </c>
      <c r="F85" s="5">
        <v>2</v>
      </c>
      <c r="G85" s="5">
        <v>1</v>
      </c>
      <c r="H85" s="28">
        <f t="shared" si="2"/>
        <v>3</v>
      </c>
      <c r="I85" s="28"/>
      <c r="J85" s="26"/>
      <c r="K85" s="26"/>
      <c r="L85" s="26"/>
      <c r="M85" s="26"/>
      <c r="N85" s="22"/>
    </row>
    <row r="86" spans="1:14" x14ac:dyDescent="0.25">
      <c r="A86" s="78" t="s">
        <v>447</v>
      </c>
      <c r="B86" s="1"/>
      <c r="C86" s="1" t="s">
        <v>250</v>
      </c>
      <c r="D86" s="69" t="s">
        <v>101</v>
      </c>
      <c r="E86" s="5">
        <v>2</v>
      </c>
      <c r="F86" s="5">
        <v>2</v>
      </c>
      <c r="G86" s="5"/>
      <c r="H86" s="28"/>
      <c r="I86" s="28"/>
      <c r="J86" s="26"/>
      <c r="K86" s="26"/>
      <c r="L86" s="26"/>
      <c r="M86" s="26"/>
      <c r="N86" s="22"/>
    </row>
    <row r="87" spans="1:14" x14ac:dyDescent="0.25">
      <c r="A87" s="78" t="s">
        <v>448</v>
      </c>
      <c r="B87" s="1"/>
      <c r="C87" s="1" t="s">
        <v>30</v>
      </c>
      <c r="D87" s="2" t="s">
        <v>102</v>
      </c>
      <c r="E87" s="5">
        <v>15</v>
      </c>
      <c r="F87" s="5">
        <v>10</v>
      </c>
      <c r="G87" s="5">
        <v>12</v>
      </c>
      <c r="H87" s="28">
        <f>+G87+F87+E87</f>
        <v>37</v>
      </c>
      <c r="I87" s="28"/>
      <c r="J87" s="26"/>
      <c r="K87" s="26"/>
      <c r="L87" s="26"/>
      <c r="M87" s="26"/>
      <c r="N87" s="22"/>
    </row>
    <row r="88" spans="1:14" x14ac:dyDescent="0.25">
      <c r="A88" s="78" t="s">
        <v>449</v>
      </c>
      <c r="B88" s="1"/>
      <c r="C88" s="1" t="s">
        <v>30</v>
      </c>
      <c r="D88" s="2" t="s">
        <v>103</v>
      </c>
      <c r="E88" s="5">
        <v>0</v>
      </c>
      <c r="F88" s="5">
        <v>0</v>
      </c>
      <c r="G88" s="5">
        <v>0</v>
      </c>
      <c r="H88" s="28">
        <f>+G88+F88+E88</f>
        <v>0</v>
      </c>
      <c r="I88" s="28"/>
      <c r="J88" s="26"/>
      <c r="K88" s="26"/>
      <c r="L88" s="26"/>
      <c r="M88" s="26"/>
      <c r="N88" s="22"/>
    </row>
    <row r="89" spans="1:14" x14ac:dyDescent="0.25">
      <c r="A89" s="78" t="s">
        <v>450</v>
      </c>
      <c r="B89" s="1"/>
      <c r="C89" s="1" t="s">
        <v>30</v>
      </c>
      <c r="D89" s="59" t="s">
        <v>104</v>
      </c>
      <c r="E89" s="5">
        <v>0</v>
      </c>
      <c r="F89" s="5">
        <v>0</v>
      </c>
      <c r="G89" s="5">
        <v>0</v>
      </c>
      <c r="H89" s="28">
        <f>+G89+F89+E89</f>
        <v>0</v>
      </c>
      <c r="I89" s="28"/>
      <c r="J89" s="26"/>
      <c r="K89" s="26"/>
      <c r="L89" s="26"/>
      <c r="M89" s="26"/>
      <c r="N89" s="22"/>
    </row>
    <row r="90" spans="1:14" x14ac:dyDescent="0.25">
      <c r="A90" s="78" t="s">
        <v>451</v>
      </c>
      <c r="B90" s="1"/>
      <c r="C90" s="1" t="s">
        <v>30</v>
      </c>
      <c r="D90" s="69" t="s">
        <v>105</v>
      </c>
      <c r="E90" s="5">
        <v>0</v>
      </c>
      <c r="F90" s="5">
        <v>0</v>
      </c>
      <c r="G90" s="5">
        <v>0</v>
      </c>
      <c r="H90" s="28"/>
      <c r="I90" s="28"/>
      <c r="J90" s="26"/>
      <c r="K90" s="26"/>
      <c r="L90" s="26"/>
      <c r="M90" s="26"/>
      <c r="N90" s="22"/>
    </row>
    <row r="91" spans="1:14" x14ac:dyDescent="0.25">
      <c r="A91" s="78" t="s">
        <v>452</v>
      </c>
      <c r="B91" s="1"/>
      <c r="C91" s="1" t="s">
        <v>32</v>
      </c>
      <c r="D91" s="2" t="s">
        <v>106</v>
      </c>
      <c r="E91" s="5">
        <v>14</v>
      </c>
      <c r="F91" s="5">
        <v>14</v>
      </c>
      <c r="G91" s="5">
        <v>15</v>
      </c>
      <c r="H91" s="28">
        <f>+G91+F91+E91</f>
        <v>43</v>
      </c>
      <c r="I91" s="28"/>
      <c r="J91" s="26"/>
      <c r="K91" s="26"/>
      <c r="L91" s="26"/>
      <c r="M91" s="26"/>
      <c r="N91" s="22"/>
    </row>
    <row r="92" spans="1:14" x14ac:dyDescent="0.25">
      <c r="A92" s="78" t="s">
        <v>453</v>
      </c>
      <c r="B92" s="1"/>
      <c r="C92" s="1" t="s">
        <v>32</v>
      </c>
      <c r="D92" s="59" t="s">
        <v>107</v>
      </c>
      <c r="E92" s="5">
        <v>0</v>
      </c>
      <c r="F92" s="5">
        <v>1</v>
      </c>
      <c r="G92" s="5">
        <v>5</v>
      </c>
      <c r="H92" s="28">
        <f>+G92+F92+E92</f>
        <v>6</v>
      </c>
      <c r="I92" s="28"/>
      <c r="J92" s="26"/>
      <c r="K92" s="26"/>
      <c r="L92" s="26"/>
      <c r="M92" s="26"/>
      <c r="N92" s="22"/>
    </row>
    <row r="93" spans="1:14" x14ac:dyDescent="0.25">
      <c r="A93" s="78" t="s">
        <v>454</v>
      </c>
      <c r="B93" s="1">
        <v>2027</v>
      </c>
      <c r="C93" s="1" t="s">
        <v>30</v>
      </c>
      <c r="D93" s="2" t="s">
        <v>108</v>
      </c>
      <c r="E93" s="5">
        <v>20</v>
      </c>
      <c r="F93" s="5">
        <v>10</v>
      </c>
      <c r="G93" s="5">
        <v>11</v>
      </c>
      <c r="H93" s="28">
        <f>+G93+F93+E93</f>
        <v>41</v>
      </c>
      <c r="I93" s="28"/>
      <c r="J93" s="26"/>
      <c r="K93" s="26"/>
      <c r="L93" s="26"/>
      <c r="M93" s="26"/>
      <c r="N93" s="22"/>
    </row>
    <row r="94" spans="1:14" x14ac:dyDescent="0.25">
      <c r="A94" s="78" t="s">
        <v>455</v>
      </c>
      <c r="B94" s="1"/>
      <c r="C94" s="1" t="s">
        <v>30</v>
      </c>
      <c r="D94" s="2" t="s">
        <v>109</v>
      </c>
      <c r="E94" s="5">
        <v>4</v>
      </c>
      <c r="F94" s="73">
        <v>10</v>
      </c>
      <c r="G94" s="5">
        <v>15</v>
      </c>
      <c r="H94" s="28">
        <f>+G94+F94+E94</f>
        <v>29</v>
      </c>
      <c r="I94" s="28"/>
      <c r="J94" s="26"/>
      <c r="K94" s="26"/>
      <c r="L94" s="26"/>
      <c r="M94" s="26"/>
      <c r="N94" s="22"/>
    </row>
    <row r="95" spans="1:14" x14ac:dyDescent="0.25">
      <c r="A95" s="78" t="s">
        <v>456</v>
      </c>
      <c r="B95" s="1">
        <v>2027</v>
      </c>
      <c r="C95" s="51" t="s">
        <v>30</v>
      </c>
      <c r="D95" s="53" t="s">
        <v>110</v>
      </c>
      <c r="E95" s="5">
        <v>0</v>
      </c>
      <c r="F95" s="5">
        <v>0</v>
      </c>
      <c r="G95" s="5">
        <v>0</v>
      </c>
      <c r="H95" s="28">
        <f>+G95+F95+E95</f>
        <v>0</v>
      </c>
      <c r="I95" s="28"/>
      <c r="J95" s="26"/>
      <c r="K95" s="26"/>
      <c r="L95" s="26"/>
      <c r="M95" s="26"/>
      <c r="N95" s="22"/>
    </row>
    <row r="96" spans="1:14" x14ac:dyDescent="0.25">
      <c r="A96" s="78" t="s">
        <v>457</v>
      </c>
      <c r="B96" s="1"/>
      <c r="C96" s="51" t="s">
        <v>30</v>
      </c>
      <c r="D96" s="53" t="s">
        <v>251</v>
      </c>
      <c r="E96" s="5">
        <v>0</v>
      </c>
      <c r="F96" s="5">
        <v>0</v>
      </c>
      <c r="G96" s="5"/>
      <c r="H96" s="28"/>
      <c r="I96" s="28"/>
      <c r="J96" s="26"/>
      <c r="K96" s="26"/>
      <c r="L96" s="26"/>
      <c r="M96" s="26"/>
      <c r="N96" s="22"/>
    </row>
    <row r="97" spans="1:14" x14ac:dyDescent="0.25">
      <c r="A97" s="78" t="s">
        <v>458</v>
      </c>
      <c r="B97" s="1">
        <v>2027</v>
      </c>
      <c r="C97" s="1" t="s">
        <v>32</v>
      </c>
      <c r="D97" s="2" t="s">
        <v>112</v>
      </c>
      <c r="E97" s="5">
        <v>16</v>
      </c>
      <c r="F97" s="5">
        <v>12</v>
      </c>
      <c r="G97" s="5">
        <v>14</v>
      </c>
      <c r="H97" s="28">
        <f>+G97+F97+E97</f>
        <v>42</v>
      </c>
      <c r="I97" s="28"/>
      <c r="J97" s="26"/>
      <c r="K97" s="26"/>
      <c r="L97" s="26"/>
      <c r="M97" s="26"/>
      <c r="N97" s="22"/>
    </row>
    <row r="98" spans="1:14" x14ac:dyDescent="0.25">
      <c r="A98" s="78" t="s">
        <v>459</v>
      </c>
      <c r="B98" s="1"/>
      <c r="C98" s="1" t="s">
        <v>30</v>
      </c>
      <c r="D98" s="59" t="s">
        <v>113</v>
      </c>
      <c r="E98" s="5">
        <v>0</v>
      </c>
      <c r="F98" s="5">
        <v>0</v>
      </c>
      <c r="G98" s="5">
        <v>0</v>
      </c>
      <c r="H98" s="28">
        <f>+G98+F98+E98</f>
        <v>0</v>
      </c>
      <c r="I98" s="28"/>
      <c r="J98" s="26"/>
      <c r="K98" s="26"/>
      <c r="L98" s="26"/>
      <c r="M98" s="26"/>
      <c r="N98" s="22"/>
    </row>
    <row r="99" spans="1:14" x14ac:dyDescent="0.25">
      <c r="A99" s="78" t="s">
        <v>460</v>
      </c>
      <c r="B99" s="1"/>
      <c r="C99" s="51" t="s">
        <v>30</v>
      </c>
      <c r="D99" s="53" t="s">
        <v>114</v>
      </c>
      <c r="E99" s="5">
        <v>0</v>
      </c>
      <c r="F99" s="5">
        <v>0</v>
      </c>
      <c r="G99" s="5">
        <v>0</v>
      </c>
      <c r="H99" s="28">
        <f>+G99+F99+E99</f>
        <v>0</v>
      </c>
      <c r="I99" s="28"/>
      <c r="J99" s="26"/>
      <c r="K99" s="26"/>
      <c r="L99" s="26"/>
      <c r="M99" s="26"/>
      <c r="N99" s="22"/>
    </row>
    <row r="100" spans="1:14" x14ac:dyDescent="0.25">
      <c r="A100" s="78" t="s">
        <v>461</v>
      </c>
      <c r="B100" s="1"/>
      <c r="C100" s="1" t="s">
        <v>32</v>
      </c>
      <c r="D100" s="2" t="s">
        <v>115</v>
      </c>
      <c r="E100" s="5">
        <v>0</v>
      </c>
      <c r="F100" s="5">
        <v>0</v>
      </c>
      <c r="G100" s="5">
        <v>0</v>
      </c>
      <c r="H100" s="28">
        <f>+G100+F100+E100</f>
        <v>0</v>
      </c>
      <c r="I100" s="28"/>
      <c r="J100" s="26"/>
      <c r="K100" s="26"/>
      <c r="L100" s="26"/>
      <c r="M100" s="26"/>
      <c r="N100" s="22"/>
    </row>
    <row r="101" spans="1:14" x14ac:dyDescent="0.25">
      <c r="A101" s="78" t="s">
        <v>462</v>
      </c>
      <c r="B101" s="1"/>
      <c r="C101" s="1" t="s">
        <v>30</v>
      </c>
      <c r="D101" s="2" t="s">
        <v>116</v>
      </c>
      <c r="E101" s="5">
        <v>1</v>
      </c>
      <c r="F101" s="5">
        <v>5</v>
      </c>
      <c r="G101" s="5">
        <v>5</v>
      </c>
      <c r="H101" s="28">
        <f>+G101+F101+E101</f>
        <v>11</v>
      </c>
      <c r="I101" s="28"/>
      <c r="J101" s="26"/>
      <c r="K101" s="26"/>
      <c r="L101" s="26"/>
      <c r="M101" s="26"/>
      <c r="N101" s="22"/>
    </row>
    <row r="102" spans="1:14" x14ac:dyDescent="0.25">
      <c r="A102" s="78" t="s">
        <v>463</v>
      </c>
      <c r="B102" s="1"/>
      <c r="C102" s="1" t="s">
        <v>32</v>
      </c>
      <c r="D102" s="2" t="s">
        <v>117</v>
      </c>
      <c r="E102" s="5">
        <v>0</v>
      </c>
      <c r="F102" s="5">
        <v>0</v>
      </c>
      <c r="G102" s="5">
        <v>0</v>
      </c>
      <c r="H102" s="28"/>
      <c r="I102" s="28"/>
      <c r="J102" s="26"/>
      <c r="K102" s="26"/>
      <c r="L102" s="26"/>
      <c r="M102" s="26"/>
      <c r="N102" s="22"/>
    </row>
    <row r="103" spans="1:14" x14ac:dyDescent="0.25">
      <c r="A103" s="78" t="s">
        <v>464</v>
      </c>
      <c r="B103" s="1"/>
      <c r="C103" s="16" t="s">
        <v>30</v>
      </c>
      <c r="D103" s="21" t="s">
        <v>252</v>
      </c>
      <c r="E103" s="5">
        <v>0</v>
      </c>
      <c r="F103" s="5">
        <v>0</v>
      </c>
      <c r="G103" s="5"/>
      <c r="H103" s="28"/>
      <c r="I103" s="28"/>
      <c r="J103" s="26"/>
      <c r="K103" s="26"/>
      <c r="L103" s="26"/>
      <c r="M103" s="26"/>
      <c r="N103" s="22"/>
    </row>
    <row r="104" spans="1:14" x14ac:dyDescent="0.25">
      <c r="A104" s="78" t="s">
        <v>465</v>
      </c>
      <c r="B104" s="1"/>
      <c r="C104" s="66" t="s">
        <v>30</v>
      </c>
      <c r="D104" s="59" t="s">
        <v>119</v>
      </c>
      <c r="E104" s="5">
        <v>0</v>
      </c>
      <c r="F104" s="5">
        <v>0</v>
      </c>
      <c r="G104" s="5"/>
      <c r="H104" s="28"/>
      <c r="I104" s="28"/>
      <c r="J104" s="26"/>
      <c r="K104" s="26"/>
      <c r="L104" s="26"/>
      <c r="M104" s="26"/>
      <c r="N104" s="22"/>
    </row>
    <row r="105" spans="1:14" x14ac:dyDescent="0.25">
      <c r="A105" s="78" t="s">
        <v>466</v>
      </c>
      <c r="B105" s="43"/>
      <c r="C105" s="1" t="s">
        <v>30</v>
      </c>
      <c r="D105" s="2" t="s">
        <v>120</v>
      </c>
      <c r="E105" s="5">
        <v>0</v>
      </c>
      <c r="F105" s="5">
        <v>0</v>
      </c>
      <c r="G105" s="5">
        <v>0</v>
      </c>
      <c r="H105" s="28">
        <f t="shared" ref="H105:H115" si="3">+G105+F105+E105</f>
        <v>0</v>
      </c>
      <c r="I105" s="28"/>
      <c r="J105" s="26"/>
      <c r="K105" s="26"/>
      <c r="L105" s="26"/>
      <c r="M105" s="26"/>
      <c r="N105" s="22"/>
    </row>
    <row r="106" spans="1:14" x14ac:dyDescent="0.25">
      <c r="A106" s="78" t="s">
        <v>467</v>
      </c>
      <c r="B106" s="1"/>
      <c r="C106" s="1" t="s">
        <v>32</v>
      </c>
      <c r="D106" s="2" t="s">
        <v>121</v>
      </c>
      <c r="E106" s="5">
        <v>0</v>
      </c>
      <c r="F106" s="5">
        <v>0</v>
      </c>
      <c r="G106" s="5">
        <v>0</v>
      </c>
      <c r="H106" s="28">
        <f t="shared" si="3"/>
        <v>0</v>
      </c>
      <c r="I106" s="28"/>
      <c r="J106" s="26"/>
      <c r="K106" s="26"/>
      <c r="L106" s="26"/>
      <c r="M106" s="26"/>
      <c r="N106" s="22"/>
    </row>
    <row r="107" spans="1:14" x14ac:dyDescent="0.25">
      <c r="A107" s="78" t="s">
        <v>468</v>
      </c>
      <c r="B107" s="1"/>
      <c r="C107" s="1" t="s">
        <v>32</v>
      </c>
      <c r="D107" s="2" t="s">
        <v>122</v>
      </c>
      <c r="E107" s="5">
        <v>0</v>
      </c>
      <c r="F107" s="5">
        <v>0</v>
      </c>
      <c r="G107" s="5">
        <v>0</v>
      </c>
      <c r="H107" s="28">
        <f t="shared" si="3"/>
        <v>0</v>
      </c>
      <c r="I107" s="28"/>
      <c r="J107" s="26"/>
      <c r="K107" s="26"/>
      <c r="L107" s="26"/>
      <c r="M107" s="26"/>
      <c r="N107" s="22"/>
    </row>
    <row r="108" spans="1:14" x14ac:dyDescent="0.25">
      <c r="A108" s="78" t="s">
        <v>469</v>
      </c>
      <c r="B108" s="1">
        <v>2027</v>
      </c>
      <c r="C108" s="1" t="s">
        <v>32</v>
      </c>
      <c r="D108" s="2" t="s">
        <v>123</v>
      </c>
      <c r="E108" s="5">
        <v>17</v>
      </c>
      <c r="F108" s="5">
        <v>18</v>
      </c>
      <c r="G108" s="5">
        <v>5</v>
      </c>
      <c r="H108" s="28">
        <f t="shared" si="3"/>
        <v>40</v>
      </c>
      <c r="I108" s="28"/>
      <c r="J108" s="26"/>
      <c r="K108" s="26"/>
      <c r="L108" s="26"/>
      <c r="M108" s="26"/>
      <c r="N108" s="22"/>
    </row>
    <row r="109" spans="1:14" x14ac:dyDescent="0.25">
      <c r="A109" s="78" t="s">
        <v>470</v>
      </c>
      <c r="B109" s="1"/>
      <c r="C109" s="1" t="s">
        <v>30</v>
      </c>
      <c r="D109" s="2" t="s">
        <v>577</v>
      </c>
      <c r="E109" s="5">
        <v>0</v>
      </c>
      <c r="F109" s="5"/>
      <c r="G109" s="5"/>
      <c r="H109" s="28"/>
      <c r="I109" s="28"/>
      <c r="J109" s="26"/>
      <c r="K109" s="26"/>
      <c r="L109" s="26"/>
      <c r="M109" s="26"/>
      <c r="N109" s="22"/>
    </row>
    <row r="110" spans="1:14" x14ac:dyDescent="0.25">
      <c r="A110" s="78" t="s">
        <v>471</v>
      </c>
      <c r="B110" s="1"/>
      <c r="C110" s="1" t="s">
        <v>32</v>
      </c>
      <c r="D110" s="2" t="s">
        <v>124</v>
      </c>
      <c r="E110" s="5">
        <v>0</v>
      </c>
      <c r="F110" s="5">
        <v>0</v>
      </c>
      <c r="G110" s="5">
        <v>0</v>
      </c>
      <c r="H110" s="28">
        <f t="shared" si="3"/>
        <v>0</v>
      </c>
      <c r="I110" s="28"/>
      <c r="J110" s="26"/>
      <c r="K110" s="26"/>
      <c r="L110" s="26"/>
      <c r="M110" s="26"/>
      <c r="N110" s="22"/>
    </row>
    <row r="111" spans="1:14" x14ac:dyDescent="0.25">
      <c r="A111" s="78" t="s">
        <v>472</v>
      </c>
      <c r="B111" s="1"/>
      <c r="C111" s="1" t="s">
        <v>32</v>
      </c>
      <c r="D111" s="2" t="s">
        <v>125</v>
      </c>
      <c r="E111" s="5">
        <v>14</v>
      </c>
      <c r="F111" s="74">
        <v>10</v>
      </c>
      <c r="G111" s="5">
        <v>10</v>
      </c>
      <c r="H111" s="28">
        <f t="shared" si="3"/>
        <v>34</v>
      </c>
      <c r="I111" s="28"/>
      <c r="J111" s="26"/>
      <c r="K111" s="26"/>
      <c r="L111" s="26"/>
      <c r="M111" s="26"/>
      <c r="N111" s="22"/>
    </row>
    <row r="112" spans="1:14" x14ac:dyDescent="0.25">
      <c r="A112" s="78" t="s">
        <v>473</v>
      </c>
      <c r="B112" s="1"/>
      <c r="C112" s="1" t="s">
        <v>30</v>
      </c>
      <c r="D112" s="2" t="s">
        <v>126</v>
      </c>
      <c r="E112" s="5">
        <v>17</v>
      </c>
      <c r="F112" s="5">
        <v>11</v>
      </c>
      <c r="G112" s="5">
        <v>11</v>
      </c>
      <c r="H112" s="28">
        <f t="shared" si="3"/>
        <v>39</v>
      </c>
      <c r="I112" s="28"/>
      <c r="J112" s="26"/>
      <c r="K112" s="26"/>
      <c r="L112" s="26"/>
      <c r="M112" s="26"/>
      <c r="N112" s="22"/>
    </row>
    <row r="113" spans="1:14" x14ac:dyDescent="0.25">
      <c r="A113" s="78" t="s">
        <v>474</v>
      </c>
      <c r="B113" s="1"/>
      <c r="C113" s="1" t="s">
        <v>30</v>
      </c>
      <c r="D113" s="59" t="s">
        <v>127</v>
      </c>
      <c r="E113" s="5">
        <v>0</v>
      </c>
      <c r="F113" s="5">
        <v>0</v>
      </c>
      <c r="G113" s="5">
        <v>0</v>
      </c>
      <c r="H113" s="28">
        <f t="shared" si="3"/>
        <v>0</v>
      </c>
      <c r="I113" s="28"/>
      <c r="J113" s="26"/>
      <c r="K113" s="26"/>
      <c r="L113" s="26"/>
      <c r="M113" s="26"/>
      <c r="N113" s="22"/>
    </row>
    <row r="114" spans="1:14" x14ac:dyDescent="0.25">
      <c r="A114" s="78" t="s">
        <v>475</v>
      </c>
      <c r="B114" s="1"/>
      <c r="C114" s="1" t="s">
        <v>30</v>
      </c>
      <c r="D114" s="59" t="s">
        <v>128</v>
      </c>
      <c r="E114" s="5">
        <v>0</v>
      </c>
      <c r="F114" s="5">
        <v>0</v>
      </c>
      <c r="G114" s="5">
        <v>0</v>
      </c>
      <c r="H114" s="28">
        <f t="shared" si="3"/>
        <v>0</v>
      </c>
      <c r="I114" s="28"/>
      <c r="J114" s="26"/>
      <c r="K114" s="26"/>
      <c r="L114" s="26"/>
      <c r="M114" s="26"/>
      <c r="N114" s="22"/>
    </row>
    <row r="115" spans="1:14" x14ac:dyDescent="0.25">
      <c r="A115" s="78" t="s">
        <v>476</v>
      </c>
      <c r="B115" s="1"/>
      <c r="C115" s="1" t="s">
        <v>30</v>
      </c>
      <c r="D115" s="2" t="s">
        <v>129</v>
      </c>
      <c r="E115" s="5">
        <v>9</v>
      </c>
      <c r="F115" s="5">
        <v>12</v>
      </c>
      <c r="G115" s="5">
        <v>12</v>
      </c>
      <c r="H115" s="28">
        <f t="shared" si="3"/>
        <v>33</v>
      </c>
      <c r="I115" s="45"/>
      <c r="J115" s="26"/>
      <c r="K115" s="26"/>
      <c r="L115" s="26"/>
      <c r="M115" s="26"/>
      <c r="N115" s="22"/>
    </row>
    <row r="116" spans="1:14" x14ac:dyDescent="0.25">
      <c r="A116" s="78" t="s">
        <v>477</v>
      </c>
      <c r="B116" s="1"/>
      <c r="C116" s="1" t="s">
        <v>30</v>
      </c>
      <c r="D116" s="21" t="s">
        <v>253</v>
      </c>
      <c r="E116" s="5">
        <v>0</v>
      </c>
      <c r="F116" s="5">
        <v>0</v>
      </c>
      <c r="G116" s="5">
        <v>0</v>
      </c>
      <c r="H116" s="28"/>
      <c r="I116" s="45"/>
      <c r="J116" s="26"/>
      <c r="K116" s="26"/>
      <c r="L116" s="26"/>
      <c r="M116" s="26"/>
      <c r="N116" s="22"/>
    </row>
    <row r="117" spans="1:14" x14ac:dyDescent="0.25">
      <c r="A117" s="78" t="s">
        <v>478</v>
      </c>
      <c r="B117" s="1"/>
      <c r="C117" s="1" t="s">
        <v>30</v>
      </c>
      <c r="D117" s="2" t="s">
        <v>131</v>
      </c>
      <c r="E117" s="5">
        <v>14</v>
      </c>
      <c r="F117" s="5">
        <v>13</v>
      </c>
      <c r="G117" s="5">
        <v>12</v>
      </c>
      <c r="H117" s="28">
        <f>+G117+F117+E117</f>
        <v>39</v>
      </c>
      <c r="I117" s="45"/>
      <c r="J117" s="26"/>
      <c r="K117" s="26"/>
      <c r="L117" s="26"/>
      <c r="M117" s="26"/>
      <c r="N117" s="22"/>
    </row>
    <row r="118" spans="1:14" x14ac:dyDescent="0.25">
      <c r="A118" s="78" t="s">
        <v>479</v>
      </c>
      <c r="B118" s="1"/>
      <c r="C118" s="1" t="s">
        <v>30</v>
      </c>
      <c r="D118" s="2" t="s">
        <v>132</v>
      </c>
      <c r="E118" s="5">
        <v>2</v>
      </c>
      <c r="F118" s="5">
        <v>17</v>
      </c>
      <c r="G118" s="5">
        <v>10</v>
      </c>
      <c r="H118" s="28">
        <f>+G118+F118+E118</f>
        <v>29</v>
      </c>
      <c r="I118" s="45"/>
      <c r="J118" s="26"/>
      <c r="K118" s="26"/>
      <c r="L118" s="26"/>
      <c r="M118" s="26"/>
      <c r="N118" s="22"/>
    </row>
    <row r="119" spans="1:14" x14ac:dyDescent="0.25">
      <c r="A119" s="78" t="s">
        <v>480</v>
      </c>
      <c r="B119" s="1"/>
      <c r="C119" s="66" t="s">
        <v>30</v>
      </c>
      <c r="D119" s="68" t="s">
        <v>254</v>
      </c>
      <c r="E119" s="5">
        <v>13</v>
      </c>
      <c r="F119" s="5">
        <v>0</v>
      </c>
      <c r="G119" s="5"/>
      <c r="H119" s="28"/>
      <c r="I119" s="45"/>
      <c r="J119" s="26"/>
      <c r="K119" s="26"/>
      <c r="L119" s="26"/>
      <c r="M119" s="26"/>
      <c r="N119" s="22"/>
    </row>
    <row r="120" spans="1:14" x14ac:dyDescent="0.25">
      <c r="A120" s="78" t="s">
        <v>481</v>
      </c>
      <c r="B120" s="66">
        <v>2027</v>
      </c>
      <c r="C120" s="1" t="s">
        <v>32</v>
      </c>
      <c r="D120" s="2" t="s">
        <v>134</v>
      </c>
      <c r="E120" s="5">
        <v>0</v>
      </c>
      <c r="F120" s="5">
        <v>0</v>
      </c>
      <c r="G120" s="5">
        <v>0</v>
      </c>
      <c r="H120" s="28">
        <f t="shared" ref="H120:H141" si="4">+G120+F120+E120</f>
        <v>0</v>
      </c>
      <c r="I120" s="28"/>
      <c r="J120" s="26"/>
      <c r="K120" s="26"/>
      <c r="L120" s="26"/>
      <c r="M120" s="26"/>
      <c r="N120" s="22"/>
    </row>
    <row r="121" spans="1:14" x14ac:dyDescent="0.25">
      <c r="A121" s="78" t="s">
        <v>482</v>
      </c>
      <c r="B121" s="1">
        <v>2027</v>
      </c>
      <c r="C121" s="1" t="s">
        <v>30</v>
      </c>
      <c r="D121" s="2" t="s">
        <v>135</v>
      </c>
      <c r="E121" s="5">
        <v>26</v>
      </c>
      <c r="F121" s="5">
        <v>27</v>
      </c>
      <c r="G121" s="5">
        <v>24</v>
      </c>
      <c r="H121" s="28">
        <f t="shared" si="4"/>
        <v>77</v>
      </c>
      <c r="I121" s="28"/>
      <c r="J121" s="26"/>
      <c r="K121" s="26"/>
      <c r="L121" s="26"/>
      <c r="M121" s="26"/>
      <c r="N121" s="22"/>
    </row>
    <row r="122" spans="1:14" x14ac:dyDescent="0.25">
      <c r="A122" s="78" t="s">
        <v>483</v>
      </c>
      <c r="B122" s="1"/>
      <c r="C122" s="1" t="s">
        <v>30</v>
      </c>
      <c r="D122" s="2" t="s">
        <v>136</v>
      </c>
      <c r="E122" s="5">
        <v>13</v>
      </c>
      <c r="F122" s="73">
        <v>10</v>
      </c>
      <c r="G122" s="5">
        <v>13</v>
      </c>
      <c r="H122" s="28">
        <f t="shared" si="4"/>
        <v>36</v>
      </c>
      <c r="I122" s="28"/>
      <c r="J122" s="26"/>
      <c r="K122" s="26"/>
      <c r="L122" s="26"/>
      <c r="M122" s="26"/>
      <c r="N122" s="22"/>
    </row>
    <row r="123" spans="1:14" x14ac:dyDescent="0.25">
      <c r="A123" s="78" t="s">
        <v>484</v>
      </c>
      <c r="B123" s="1"/>
      <c r="C123" s="1" t="s">
        <v>30</v>
      </c>
      <c r="D123" s="59" t="s">
        <v>137</v>
      </c>
      <c r="E123" s="5">
        <v>0</v>
      </c>
      <c r="F123" s="5">
        <v>0</v>
      </c>
      <c r="G123" s="5">
        <v>0</v>
      </c>
      <c r="H123" s="28">
        <f t="shared" si="4"/>
        <v>0</v>
      </c>
      <c r="I123" s="28"/>
      <c r="J123" s="26"/>
      <c r="K123" s="26"/>
      <c r="L123" s="26"/>
      <c r="M123" s="26"/>
      <c r="N123" s="22"/>
    </row>
    <row r="124" spans="1:14" x14ac:dyDescent="0.25">
      <c r="A124" s="78" t="s">
        <v>485</v>
      </c>
      <c r="B124" s="1"/>
      <c r="C124" s="1" t="s">
        <v>32</v>
      </c>
      <c r="D124" s="2" t="s">
        <v>138</v>
      </c>
      <c r="E124" s="5">
        <v>0</v>
      </c>
      <c r="F124" s="5">
        <v>0</v>
      </c>
      <c r="G124" s="5">
        <v>0</v>
      </c>
      <c r="H124" s="28">
        <f t="shared" si="4"/>
        <v>0</v>
      </c>
      <c r="I124" s="28"/>
      <c r="J124" s="26"/>
      <c r="K124" s="26"/>
      <c r="L124" s="26"/>
      <c r="M124" s="26"/>
      <c r="N124" s="22"/>
    </row>
    <row r="125" spans="1:14" x14ac:dyDescent="0.25">
      <c r="A125" s="78" t="s">
        <v>486</v>
      </c>
      <c r="B125" s="1"/>
      <c r="C125" s="1" t="s">
        <v>30</v>
      </c>
      <c r="D125" s="21" t="s">
        <v>139</v>
      </c>
      <c r="E125" s="5">
        <v>0</v>
      </c>
      <c r="F125" s="5">
        <v>0</v>
      </c>
      <c r="G125" s="5">
        <v>0</v>
      </c>
      <c r="H125" s="28">
        <f t="shared" si="4"/>
        <v>0</v>
      </c>
      <c r="I125" s="28"/>
      <c r="J125" s="26"/>
      <c r="K125" s="26"/>
      <c r="L125" s="26"/>
      <c r="M125" s="26"/>
      <c r="N125" s="22"/>
    </row>
    <row r="126" spans="1:14" x14ac:dyDescent="0.25">
      <c r="A126" s="78" t="s">
        <v>487</v>
      </c>
      <c r="B126" s="1"/>
      <c r="C126" s="1" t="s">
        <v>30</v>
      </c>
      <c r="D126" s="2" t="s">
        <v>140</v>
      </c>
      <c r="E126" s="5">
        <v>0</v>
      </c>
      <c r="F126" s="5">
        <v>0</v>
      </c>
      <c r="G126" s="5">
        <v>0</v>
      </c>
      <c r="H126" s="28">
        <f t="shared" si="4"/>
        <v>0</v>
      </c>
      <c r="I126" s="28"/>
      <c r="J126" s="26"/>
      <c r="K126" s="26"/>
      <c r="L126" s="26"/>
      <c r="M126" s="26"/>
      <c r="N126" s="22"/>
    </row>
    <row r="127" spans="1:14" x14ac:dyDescent="0.25">
      <c r="A127" s="78" t="s">
        <v>488</v>
      </c>
      <c r="B127" s="1"/>
      <c r="C127" s="1" t="s">
        <v>30</v>
      </c>
      <c r="D127" s="2" t="s">
        <v>141</v>
      </c>
      <c r="E127" s="5">
        <v>0</v>
      </c>
      <c r="F127" s="5">
        <v>0</v>
      </c>
      <c r="G127" s="5">
        <v>0</v>
      </c>
      <c r="H127" s="28">
        <f t="shared" si="4"/>
        <v>0</v>
      </c>
      <c r="I127" s="28"/>
      <c r="J127" s="26"/>
      <c r="K127" s="26"/>
      <c r="L127" s="26"/>
      <c r="M127" s="26"/>
      <c r="N127" s="22"/>
    </row>
    <row r="128" spans="1:14" x14ac:dyDescent="0.25">
      <c r="A128" s="78" t="s">
        <v>489</v>
      </c>
      <c r="B128" s="1">
        <v>2027</v>
      </c>
      <c r="C128" s="1" t="s">
        <v>32</v>
      </c>
      <c r="D128" s="21" t="s">
        <v>142</v>
      </c>
      <c r="E128" s="5">
        <v>12</v>
      </c>
      <c r="F128" s="5">
        <v>4</v>
      </c>
      <c r="G128" s="5">
        <v>4</v>
      </c>
      <c r="H128" s="28">
        <f t="shared" si="4"/>
        <v>20</v>
      </c>
      <c r="I128" s="28"/>
      <c r="J128" s="26"/>
      <c r="K128" s="26"/>
      <c r="L128" s="26"/>
      <c r="M128" s="26"/>
      <c r="N128" s="22"/>
    </row>
    <row r="129" spans="1:14" x14ac:dyDescent="0.25">
      <c r="A129" s="78" t="s">
        <v>490</v>
      </c>
      <c r="B129" s="1"/>
      <c r="C129" s="1" t="s">
        <v>32</v>
      </c>
      <c r="D129" s="21" t="s">
        <v>143</v>
      </c>
      <c r="E129" s="5">
        <v>0</v>
      </c>
      <c r="F129" s="5">
        <v>0</v>
      </c>
      <c r="G129" s="5">
        <v>0</v>
      </c>
      <c r="H129" s="28">
        <f t="shared" si="4"/>
        <v>0</v>
      </c>
      <c r="I129" s="28"/>
      <c r="J129" s="26"/>
      <c r="K129" s="26"/>
      <c r="L129" s="26"/>
      <c r="M129" s="26"/>
      <c r="N129" s="22"/>
    </row>
    <row r="130" spans="1:14" x14ac:dyDescent="0.25">
      <c r="A130" s="78" t="s">
        <v>491</v>
      </c>
      <c r="B130" s="1"/>
      <c r="C130" s="1" t="s">
        <v>32</v>
      </c>
      <c r="D130" s="21" t="s">
        <v>255</v>
      </c>
      <c r="E130" s="5">
        <v>0</v>
      </c>
      <c r="F130" s="5">
        <v>0</v>
      </c>
      <c r="G130" s="5">
        <v>0</v>
      </c>
      <c r="H130" s="28">
        <f t="shared" si="4"/>
        <v>0</v>
      </c>
      <c r="I130" s="28"/>
      <c r="J130" s="26"/>
      <c r="K130" s="26"/>
      <c r="L130" s="26"/>
      <c r="M130" s="26"/>
      <c r="N130" s="22"/>
    </row>
    <row r="131" spans="1:14" x14ac:dyDescent="0.25">
      <c r="A131" s="78" t="s">
        <v>492</v>
      </c>
      <c r="B131" s="1"/>
      <c r="C131" s="1" t="s">
        <v>30</v>
      </c>
      <c r="D131" s="21" t="s">
        <v>145</v>
      </c>
      <c r="E131" s="5">
        <v>0</v>
      </c>
      <c r="F131" s="5">
        <v>0</v>
      </c>
      <c r="G131" s="5">
        <v>0</v>
      </c>
      <c r="H131" s="28">
        <f t="shared" si="4"/>
        <v>0</v>
      </c>
      <c r="I131" s="28"/>
      <c r="J131" s="26"/>
      <c r="K131" s="26"/>
      <c r="L131" s="26"/>
      <c r="M131" s="26"/>
      <c r="N131" s="22"/>
    </row>
    <row r="132" spans="1:14" x14ac:dyDescent="0.25">
      <c r="A132" s="78" t="s">
        <v>493</v>
      </c>
      <c r="B132" s="1">
        <v>2027</v>
      </c>
      <c r="C132" s="1" t="s">
        <v>32</v>
      </c>
      <c r="D132" s="2" t="s">
        <v>146</v>
      </c>
      <c r="E132" s="5">
        <v>0</v>
      </c>
      <c r="F132" s="5">
        <v>0</v>
      </c>
      <c r="G132" s="5">
        <v>0</v>
      </c>
      <c r="H132" s="28">
        <f t="shared" si="4"/>
        <v>0</v>
      </c>
      <c r="I132" s="28"/>
      <c r="J132" s="26"/>
      <c r="K132" s="26"/>
      <c r="L132" s="26"/>
      <c r="M132" s="26"/>
      <c r="N132" s="22"/>
    </row>
    <row r="133" spans="1:14" x14ac:dyDescent="0.25">
      <c r="A133" s="78" t="s">
        <v>494</v>
      </c>
      <c r="B133" s="1"/>
      <c r="C133" s="1" t="s">
        <v>30</v>
      </c>
      <c r="D133" s="2" t="s">
        <v>147</v>
      </c>
      <c r="E133" s="5">
        <v>0</v>
      </c>
      <c r="F133" s="5">
        <v>0</v>
      </c>
      <c r="G133" s="5">
        <v>0</v>
      </c>
      <c r="H133" s="28">
        <f t="shared" si="4"/>
        <v>0</v>
      </c>
      <c r="I133" s="28"/>
      <c r="J133" s="26"/>
      <c r="K133" s="26"/>
      <c r="L133" s="26"/>
      <c r="M133" s="26"/>
      <c r="N133" s="22"/>
    </row>
    <row r="134" spans="1:14" x14ac:dyDescent="0.25">
      <c r="A134" s="78" t="s">
        <v>495</v>
      </c>
      <c r="B134" s="1"/>
      <c r="C134" s="1" t="s">
        <v>32</v>
      </c>
      <c r="D134" s="2" t="s">
        <v>148</v>
      </c>
      <c r="E134" s="5">
        <v>0</v>
      </c>
      <c r="F134" s="5">
        <v>0</v>
      </c>
      <c r="G134" s="5">
        <v>0</v>
      </c>
      <c r="H134" s="28">
        <f t="shared" si="4"/>
        <v>0</v>
      </c>
      <c r="I134" s="28"/>
      <c r="J134" s="26"/>
      <c r="K134" s="26"/>
      <c r="L134" s="26"/>
      <c r="M134" s="26"/>
      <c r="N134" s="22"/>
    </row>
    <row r="135" spans="1:14" x14ac:dyDescent="0.25">
      <c r="A135" s="78" t="s">
        <v>496</v>
      </c>
      <c r="B135" s="66">
        <v>2027</v>
      </c>
      <c r="C135" s="1" t="s">
        <v>32</v>
      </c>
      <c r="D135" s="53" t="s">
        <v>149</v>
      </c>
      <c r="E135" s="5">
        <v>27</v>
      </c>
      <c r="F135" s="5">
        <v>20</v>
      </c>
      <c r="G135" s="5">
        <v>20</v>
      </c>
      <c r="H135" s="28">
        <f t="shared" si="4"/>
        <v>67</v>
      </c>
      <c r="I135" s="28"/>
      <c r="J135" s="26"/>
      <c r="K135" s="26"/>
      <c r="L135" s="26"/>
      <c r="M135" s="26"/>
      <c r="N135" s="22"/>
    </row>
    <row r="136" spans="1:14" x14ac:dyDescent="0.25">
      <c r="A136" s="78" t="s">
        <v>497</v>
      </c>
      <c r="B136" s="1"/>
      <c r="C136" s="1" t="s">
        <v>30</v>
      </c>
      <c r="D136" s="61" t="s">
        <v>150</v>
      </c>
      <c r="E136" s="5">
        <v>14</v>
      </c>
      <c r="F136" s="5">
        <v>0</v>
      </c>
      <c r="G136" s="5">
        <v>0</v>
      </c>
      <c r="H136" s="28">
        <f t="shared" si="4"/>
        <v>14</v>
      </c>
      <c r="I136" s="28"/>
      <c r="J136" s="26"/>
      <c r="K136" s="26"/>
      <c r="L136" s="26"/>
      <c r="M136" s="26"/>
      <c r="N136" s="22"/>
    </row>
    <row r="137" spans="1:14" x14ac:dyDescent="0.25">
      <c r="A137" s="78" t="s">
        <v>498</v>
      </c>
      <c r="B137" s="1"/>
      <c r="C137" s="1" t="s">
        <v>30</v>
      </c>
      <c r="D137" s="2" t="s">
        <v>151</v>
      </c>
      <c r="E137" s="5">
        <v>0</v>
      </c>
      <c r="F137" s="5">
        <v>0</v>
      </c>
      <c r="G137" s="5">
        <v>2</v>
      </c>
      <c r="H137" s="28">
        <f t="shared" si="4"/>
        <v>2</v>
      </c>
      <c r="I137" s="45"/>
      <c r="J137" s="26"/>
      <c r="K137" s="26"/>
      <c r="L137" s="26"/>
      <c r="M137" s="26"/>
      <c r="N137" s="22"/>
    </row>
    <row r="138" spans="1:14" x14ac:dyDescent="0.25">
      <c r="A138" s="78" t="s">
        <v>499</v>
      </c>
      <c r="B138" s="1"/>
      <c r="C138" s="1" t="s">
        <v>30</v>
      </c>
      <c r="D138" s="2" t="s">
        <v>152</v>
      </c>
      <c r="E138" s="5">
        <v>0</v>
      </c>
      <c r="F138" s="5">
        <v>0</v>
      </c>
      <c r="G138" s="5">
        <v>0</v>
      </c>
      <c r="H138" s="28">
        <f t="shared" si="4"/>
        <v>0</v>
      </c>
      <c r="I138" s="45"/>
      <c r="J138" s="26"/>
      <c r="K138" s="26"/>
      <c r="L138" s="26"/>
      <c r="M138" s="26"/>
      <c r="N138" s="22"/>
    </row>
    <row r="139" spans="1:14" x14ac:dyDescent="0.25">
      <c r="A139" s="78" t="s">
        <v>500</v>
      </c>
      <c r="B139" s="1"/>
      <c r="C139" s="1" t="s">
        <v>30</v>
      </c>
      <c r="D139" s="59" t="s">
        <v>153</v>
      </c>
      <c r="E139" s="5">
        <v>0</v>
      </c>
      <c r="F139" s="5">
        <v>0</v>
      </c>
      <c r="G139" s="5">
        <v>0</v>
      </c>
      <c r="H139" s="28">
        <f t="shared" si="4"/>
        <v>0</v>
      </c>
      <c r="I139" s="45"/>
      <c r="J139" s="26"/>
      <c r="K139" s="26"/>
      <c r="L139" s="26"/>
      <c r="M139" s="26"/>
      <c r="N139" s="22"/>
    </row>
    <row r="140" spans="1:14" x14ac:dyDescent="0.25">
      <c r="A140" s="78" t="s">
        <v>501</v>
      </c>
      <c r="B140" s="1"/>
      <c r="C140" s="1" t="s">
        <v>30</v>
      </c>
      <c r="D140" s="2" t="s">
        <v>154</v>
      </c>
      <c r="E140" s="5">
        <v>13</v>
      </c>
      <c r="F140" s="5">
        <v>12</v>
      </c>
      <c r="G140" s="5">
        <v>16</v>
      </c>
      <c r="H140" s="28">
        <f t="shared" si="4"/>
        <v>41</v>
      </c>
      <c r="I140" s="45"/>
      <c r="J140" s="26"/>
      <c r="K140" s="26"/>
      <c r="L140" s="26"/>
      <c r="M140" s="26"/>
      <c r="N140" s="22"/>
    </row>
    <row r="141" spans="1:14" x14ac:dyDescent="0.25">
      <c r="A141" s="78" t="s">
        <v>502</v>
      </c>
      <c r="B141" s="1">
        <v>2027</v>
      </c>
      <c r="C141" s="1" t="s">
        <v>30</v>
      </c>
      <c r="D141" s="2" t="s">
        <v>155</v>
      </c>
      <c r="E141" s="5">
        <v>6</v>
      </c>
      <c r="F141" s="5">
        <v>0</v>
      </c>
      <c r="G141" s="5">
        <v>1</v>
      </c>
      <c r="H141" s="28">
        <f t="shared" si="4"/>
        <v>7</v>
      </c>
      <c r="I141" s="28"/>
      <c r="J141" s="26"/>
      <c r="K141" s="26"/>
      <c r="L141" s="26"/>
      <c r="M141" s="26"/>
      <c r="N141" s="22"/>
    </row>
    <row r="142" spans="1:14" x14ac:dyDescent="0.25">
      <c r="A142" s="78" t="s">
        <v>503</v>
      </c>
      <c r="B142" s="1"/>
      <c r="C142" s="1" t="s">
        <v>30</v>
      </c>
      <c r="D142" s="2" t="s">
        <v>156</v>
      </c>
      <c r="E142" s="5">
        <v>0</v>
      </c>
      <c r="F142" s="5">
        <v>0</v>
      </c>
      <c r="G142" s="5"/>
      <c r="H142" s="28"/>
      <c r="I142" s="28"/>
      <c r="J142" s="26"/>
      <c r="K142" s="26"/>
      <c r="L142" s="26"/>
      <c r="M142" s="26"/>
      <c r="N142" s="22"/>
    </row>
    <row r="143" spans="1:14" x14ac:dyDescent="0.25">
      <c r="A143" s="78" t="s">
        <v>504</v>
      </c>
      <c r="B143" s="51"/>
      <c r="C143" s="1" t="s">
        <v>30</v>
      </c>
      <c r="D143" s="2" t="s">
        <v>157</v>
      </c>
      <c r="E143" s="5">
        <v>9</v>
      </c>
      <c r="F143" s="5">
        <v>6</v>
      </c>
      <c r="G143" s="5">
        <v>1</v>
      </c>
      <c r="H143" s="28">
        <f>+G143+F143+E143</f>
        <v>16</v>
      </c>
      <c r="I143" s="28"/>
      <c r="J143" s="26"/>
      <c r="K143" s="26"/>
      <c r="L143" s="26"/>
      <c r="M143" s="26"/>
      <c r="N143" s="22"/>
    </row>
    <row r="144" spans="1:14" x14ac:dyDescent="0.25">
      <c r="A144" s="78" t="s">
        <v>505</v>
      </c>
      <c r="B144" s="66">
        <v>2027</v>
      </c>
      <c r="C144" s="1" t="s">
        <v>30</v>
      </c>
      <c r="D144" s="2" t="s">
        <v>158</v>
      </c>
      <c r="E144" s="5">
        <v>0</v>
      </c>
      <c r="F144" s="5">
        <v>0</v>
      </c>
      <c r="G144" s="5">
        <v>0</v>
      </c>
      <c r="H144" s="28">
        <f>+G144+F144+E144</f>
        <v>0</v>
      </c>
      <c r="I144" s="28"/>
      <c r="J144" s="26"/>
      <c r="K144" s="26"/>
      <c r="L144" s="26"/>
      <c r="M144" s="26"/>
      <c r="N144" s="22"/>
    </row>
    <row r="145" spans="1:14" x14ac:dyDescent="0.25">
      <c r="A145" s="78" t="s">
        <v>506</v>
      </c>
      <c r="B145" s="1"/>
      <c r="C145" s="1" t="s">
        <v>30</v>
      </c>
      <c r="D145" s="2" t="s">
        <v>159</v>
      </c>
      <c r="E145" s="5">
        <v>0</v>
      </c>
      <c r="F145" s="5">
        <v>0</v>
      </c>
      <c r="G145" s="5">
        <v>0</v>
      </c>
      <c r="H145" s="28">
        <f>+G145+F145+E145</f>
        <v>0</v>
      </c>
      <c r="I145" s="28"/>
      <c r="J145" s="26"/>
      <c r="K145" s="26"/>
      <c r="L145" s="26"/>
      <c r="M145" s="26"/>
      <c r="N145" s="22"/>
    </row>
    <row r="146" spans="1:14" x14ac:dyDescent="0.25">
      <c r="A146" s="78" t="s">
        <v>507</v>
      </c>
      <c r="B146" s="1"/>
      <c r="C146" s="1" t="s">
        <v>32</v>
      </c>
      <c r="D146" s="21" t="s">
        <v>256</v>
      </c>
      <c r="E146" s="5">
        <v>0</v>
      </c>
      <c r="F146" s="5">
        <v>6</v>
      </c>
      <c r="G146" s="5">
        <v>1</v>
      </c>
      <c r="H146" s="28"/>
      <c r="I146" s="28"/>
      <c r="J146" s="26"/>
      <c r="K146" s="26"/>
      <c r="L146" s="26"/>
      <c r="M146" s="26"/>
      <c r="N146" s="22"/>
    </row>
    <row r="147" spans="1:14" x14ac:dyDescent="0.25">
      <c r="A147" s="78" t="s">
        <v>508</v>
      </c>
      <c r="B147" s="1"/>
      <c r="C147" s="1" t="s">
        <v>30</v>
      </c>
      <c r="D147" s="2" t="s">
        <v>161</v>
      </c>
      <c r="E147" s="5">
        <v>1</v>
      </c>
      <c r="F147" s="5">
        <v>4</v>
      </c>
      <c r="G147" s="5">
        <v>2</v>
      </c>
      <c r="H147" s="28">
        <f>+G147+F147+E147</f>
        <v>7</v>
      </c>
      <c r="I147" s="45"/>
      <c r="J147" s="26"/>
      <c r="K147" s="26"/>
      <c r="L147" s="26"/>
      <c r="M147" s="26"/>
      <c r="N147" s="22"/>
    </row>
    <row r="148" spans="1:14" x14ac:dyDescent="0.25">
      <c r="A148" s="78" t="s">
        <v>509</v>
      </c>
      <c r="B148" s="1"/>
      <c r="C148" s="1" t="s">
        <v>30</v>
      </c>
      <c r="D148" s="2" t="s">
        <v>162</v>
      </c>
      <c r="E148" s="5">
        <v>0</v>
      </c>
      <c r="F148" s="5">
        <v>3</v>
      </c>
      <c r="G148" s="5"/>
      <c r="H148" s="28"/>
      <c r="I148" s="45"/>
      <c r="J148" s="26"/>
      <c r="K148" s="26"/>
      <c r="L148" s="26"/>
      <c r="M148" s="26"/>
      <c r="N148" s="22"/>
    </row>
    <row r="149" spans="1:14" x14ac:dyDescent="0.25">
      <c r="A149" s="78" t="s">
        <v>510</v>
      </c>
      <c r="B149" s="1"/>
      <c r="C149" s="66" t="s">
        <v>30</v>
      </c>
      <c r="D149" s="68" t="s">
        <v>257</v>
      </c>
      <c r="E149" s="5">
        <v>0</v>
      </c>
      <c r="F149" s="5">
        <v>0</v>
      </c>
      <c r="G149" s="5"/>
      <c r="H149" s="28"/>
      <c r="I149" s="45"/>
      <c r="J149" s="26"/>
      <c r="K149" s="26"/>
      <c r="L149" s="26"/>
      <c r="M149" s="26"/>
      <c r="N149" s="22"/>
    </row>
    <row r="150" spans="1:14" x14ac:dyDescent="0.25">
      <c r="A150" s="78" t="s">
        <v>511</v>
      </c>
      <c r="B150" s="1">
        <v>2027</v>
      </c>
      <c r="C150" s="1" t="s">
        <v>30</v>
      </c>
      <c r="D150" s="2" t="s">
        <v>164</v>
      </c>
      <c r="E150" s="5">
        <v>9</v>
      </c>
      <c r="F150" s="5">
        <v>2</v>
      </c>
      <c r="G150" s="5">
        <v>10</v>
      </c>
      <c r="H150" s="28">
        <f t="shared" ref="H150:H171" si="5">+G150+F150+E150</f>
        <v>21</v>
      </c>
      <c r="I150" s="45"/>
      <c r="J150" s="26"/>
      <c r="K150" s="26"/>
      <c r="L150" s="26"/>
      <c r="M150" s="26"/>
      <c r="N150" s="22"/>
    </row>
    <row r="151" spans="1:14" x14ac:dyDescent="0.25">
      <c r="A151" s="78" t="s">
        <v>512</v>
      </c>
      <c r="B151" s="1"/>
      <c r="C151" s="1" t="s">
        <v>32</v>
      </c>
      <c r="D151" s="2" t="s">
        <v>165</v>
      </c>
      <c r="E151" s="5">
        <v>0</v>
      </c>
      <c r="F151" s="5">
        <v>0</v>
      </c>
      <c r="G151" s="5">
        <v>0</v>
      </c>
      <c r="H151" s="28">
        <f t="shared" si="5"/>
        <v>0</v>
      </c>
      <c r="I151" s="28"/>
      <c r="J151" s="26"/>
      <c r="K151" s="26"/>
      <c r="L151" s="26"/>
      <c r="M151" s="26"/>
      <c r="N151" s="22"/>
    </row>
    <row r="152" spans="1:14" x14ac:dyDescent="0.25">
      <c r="A152" s="78" t="s">
        <v>513</v>
      </c>
      <c r="B152" s="1">
        <v>2027</v>
      </c>
      <c r="C152" s="1" t="s">
        <v>30</v>
      </c>
      <c r="D152" s="2" t="s">
        <v>166</v>
      </c>
      <c r="E152" s="5">
        <v>10</v>
      </c>
      <c r="F152" s="5">
        <v>10</v>
      </c>
      <c r="G152" s="5">
        <v>13</v>
      </c>
      <c r="H152" s="28">
        <f t="shared" si="5"/>
        <v>33</v>
      </c>
      <c r="I152" s="28"/>
      <c r="J152" s="26"/>
      <c r="K152" s="26"/>
      <c r="L152" s="26"/>
      <c r="M152" s="26"/>
      <c r="N152" s="22"/>
    </row>
    <row r="153" spans="1:14" x14ac:dyDescent="0.25">
      <c r="A153" s="78" t="s">
        <v>514</v>
      </c>
      <c r="B153" s="1"/>
      <c r="C153" s="1" t="s">
        <v>30</v>
      </c>
      <c r="D153" s="59" t="s">
        <v>167</v>
      </c>
      <c r="E153" s="5">
        <v>0</v>
      </c>
      <c r="F153" s="5">
        <v>0</v>
      </c>
      <c r="G153" s="5">
        <v>0</v>
      </c>
      <c r="H153" s="28">
        <f t="shared" si="5"/>
        <v>0</v>
      </c>
      <c r="I153" s="28"/>
      <c r="J153" s="26"/>
      <c r="K153" s="26"/>
      <c r="L153" s="26"/>
      <c r="M153" s="26"/>
      <c r="N153" s="22"/>
    </row>
    <row r="154" spans="1:14" x14ac:dyDescent="0.25">
      <c r="A154" s="78" t="s">
        <v>515</v>
      </c>
      <c r="B154" s="1"/>
      <c r="C154" s="1" t="s">
        <v>30</v>
      </c>
      <c r="D154" s="2" t="s">
        <v>168</v>
      </c>
      <c r="E154" s="5">
        <v>0</v>
      </c>
      <c r="F154" s="5">
        <v>0</v>
      </c>
      <c r="G154" s="5">
        <v>0</v>
      </c>
      <c r="H154" s="28">
        <f t="shared" si="5"/>
        <v>0</v>
      </c>
      <c r="I154" s="28"/>
      <c r="J154" s="26"/>
      <c r="K154" s="26"/>
      <c r="L154" s="26"/>
      <c r="M154" s="26"/>
      <c r="N154" s="22"/>
    </row>
    <row r="155" spans="1:14" x14ac:dyDescent="0.25">
      <c r="A155" s="78" t="s">
        <v>516</v>
      </c>
      <c r="B155" s="1"/>
      <c r="C155" s="1" t="s">
        <v>32</v>
      </c>
      <c r="D155" s="2" t="s">
        <v>169</v>
      </c>
      <c r="E155" s="5">
        <v>0</v>
      </c>
      <c r="F155" s="5">
        <v>0</v>
      </c>
      <c r="G155" s="5">
        <v>0</v>
      </c>
      <c r="H155" s="28">
        <f t="shared" si="5"/>
        <v>0</v>
      </c>
      <c r="I155" s="28"/>
      <c r="J155" s="26"/>
      <c r="K155" s="26"/>
      <c r="L155" s="26"/>
      <c r="M155" s="26"/>
      <c r="N155" s="22"/>
    </row>
    <row r="156" spans="1:14" x14ac:dyDescent="0.25">
      <c r="A156" s="78" t="s">
        <v>517</v>
      </c>
      <c r="B156" s="1">
        <v>2027</v>
      </c>
      <c r="C156" s="1" t="s">
        <v>250</v>
      </c>
      <c r="D156" s="2" t="s">
        <v>582</v>
      </c>
      <c r="E156" s="5">
        <v>0</v>
      </c>
      <c r="F156" s="5"/>
      <c r="G156" s="5"/>
      <c r="H156" s="28"/>
      <c r="I156" s="28"/>
      <c r="J156" s="26"/>
      <c r="K156" s="26"/>
      <c r="L156" s="26"/>
      <c r="M156" s="26"/>
      <c r="N156" s="22"/>
    </row>
    <row r="157" spans="1:14" x14ac:dyDescent="0.25">
      <c r="A157" s="78" t="s">
        <v>518</v>
      </c>
      <c r="B157" s="1"/>
      <c r="C157" s="1" t="s">
        <v>30</v>
      </c>
      <c r="D157" s="65" t="s">
        <v>258</v>
      </c>
      <c r="E157" s="5">
        <v>3</v>
      </c>
      <c r="F157" s="5">
        <v>0</v>
      </c>
      <c r="G157" s="5">
        <v>0</v>
      </c>
      <c r="H157" s="28">
        <f t="shared" si="5"/>
        <v>3</v>
      </c>
      <c r="I157" s="28"/>
      <c r="J157" s="26"/>
      <c r="K157" s="26"/>
      <c r="L157" s="26"/>
      <c r="M157" s="26"/>
      <c r="N157" s="22"/>
    </row>
    <row r="158" spans="1:14" x14ac:dyDescent="0.25">
      <c r="A158" s="78" t="s">
        <v>519</v>
      </c>
      <c r="B158" s="1"/>
      <c r="C158" s="1" t="s">
        <v>32</v>
      </c>
      <c r="D158" s="2" t="s">
        <v>171</v>
      </c>
      <c r="E158" s="5">
        <v>26</v>
      </c>
      <c r="F158" s="5">
        <v>12</v>
      </c>
      <c r="G158" s="5">
        <v>17</v>
      </c>
      <c r="H158" s="28">
        <f t="shared" si="5"/>
        <v>55</v>
      </c>
      <c r="I158" s="28"/>
      <c r="J158" s="26"/>
      <c r="K158" s="26"/>
      <c r="L158" s="26"/>
      <c r="M158" s="26"/>
      <c r="N158" s="22"/>
    </row>
    <row r="159" spans="1:14" x14ac:dyDescent="0.25">
      <c r="A159" s="78" t="s">
        <v>520</v>
      </c>
      <c r="B159" s="1">
        <v>2027</v>
      </c>
      <c r="C159" s="1" t="s">
        <v>250</v>
      </c>
      <c r="D159" s="2" t="s">
        <v>368</v>
      </c>
      <c r="E159" s="5">
        <v>2</v>
      </c>
      <c r="F159" s="1"/>
      <c r="G159" s="76"/>
      <c r="H159" s="28">
        <f t="shared" si="5"/>
        <v>2</v>
      </c>
      <c r="I159" s="76"/>
      <c r="J159" s="76"/>
      <c r="K159" s="76"/>
      <c r="L159" s="26"/>
      <c r="M159" s="2"/>
      <c r="N159" s="22"/>
    </row>
    <row r="160" spans="1:14" x14ac:dyDescent="0.25">
      <c r="A160" s="78" t="s">
        <v>521</v>
      </c>
      <c r="B160" s="1"/>
      <c r="C160" s="1" t="s">
        <v>30</v>
      </c>
      <c r="D160" s="2" t="s">
        <v>172</v>
      </c>
      <c r="E160" s="5">
        <v>0</v>
      </c>
      <c r="F160" s="5">
        <v>0</v>
      </c>
      <c r="G160" s="5">
        <v>0</v>
      </c>
      <c r="H160" s="28">
        <f t="shared" si="5"/>
        <v>0</v>
      </c>
      <c r="I160" s="28"/>
      <c r="J160" s="26"/>
      <c r="K160" s="26"/>
      <c r="L160" s="26"/>
      <c r="M160" s="26"/>
      <c r="N160" s="22"/>
    </row>
    <row r="161" spans="1:14" x14ac:dyDescent="0.25">
      <c r="A161" s="78" t="s">
        <v>522</v>
      </c>
      <c r="B161" s="1"/>
      <c r="C161" s="1" t="s">
        <v>30</v>
      </c>
      <c r="D161" s="2" t="s">
        <v>173</v>
      </c>
      <c r="E161" s="5">
        <v>0</v>
      </c>
      <c r="F161" s="5">
        <v>0</v>
      </c>
      <c r="G161" s="5">
        <v>0</v>
      </c>
      <c r="H161" s="28">
        <f t="shared" si="5"/>
        <v>0</v>
      </c>
      <c r="I161" s="28"/>
      <c r="J161" s="26"/>
      <c r="K161" s="26"/>
      <c r="L161" s="26"/>
      <c r="M161" s="26"/>
      <c r="N161" s="22"/>
    </row>
    <row r="162" spans="1:14" x14ac:dyDescent="0.25">
      <c r="A162" s="78" t="s">
        <v>523</v>
      </c>
      <c r="B162" s="82">
        <v>2027</v>
      </c>
      <c r="C162" s="1" t="s">
        <v>30</v>
      </c>
      <c r="D162" s="2" t="s">
        <v>602</v>
      </c>
      <c r="E162" s="5">
        <v>0</v>
      </c>
      <c r="F162" s="5">
        <v>0</v>
      </c>
      <c r="G162" s="5"/>
      <c r="H162" s="28"/>
      <c r="I162" s="28"/>
      <c r="J162" s="26"/>
      <c r="K162" s="26"/>
      <c r="L162" s="26"/>
      <c r="M162" s="26"/>
      <c r="N162" s="22"/>
    </row>
    <row r="163" spans="1:14" x14ac:dyDescent="0.25">
      <c r="A163" s="78" t="s">
        <v>524</v>
      </c>
      <c r="B163" s="1"/>
      <c r="C163" s="1" t="s">
        <v>30</v>
      </c>
      <c r="D163" s="2" t="s">
        <v>174</v>
      </c>
      <c r="E163" s="5">
        <v>2</v>
      </c>
      <c r="F163" s="73">
        <v>10</v>
      </c>
      <c r="G163" s="5">
        <v>11</v>
      </c>
      <c r="H163" s="28">
        <f t="shared" si="5"/>
        <v>23</v>
      </c>
      <c r="I163" s="28"/>
      <c r="J163" s="26"/>
      <c r="K163" s="26"/>
      <c r="L163" s="26"/>
      <c r="M163" s="26"/>
      <c r="N163" s="22"/>
    </row>
    <row r="164" spans="1:14" x14ac:dyDescent="0.25">
      <c r="A164" s="78" t="s">
        <v>525</v>
      </c>
      <c r="B164" s="1"/>
      <c r="C164" s="1" t="s">
        <v>30</v>
      </c>
      <c r="D164" s="2" t="s">
        <v>175</v>
      </c>
      <c r="E164" s="5">
        <v>19</v>
      </c>
      <c r="F164" s="5">
        <v>14</v>
      </c>
      <c r="G164" s="5">
        <v>16</v>
      </c>
      <c r="H164" s="28">
        <f t="shared" si="5"/>
        <v>49</v>
      </c>
      <c r="I164" s="28"/>
      <c r="J164" s="26"/>
      <c r="K164" s="26"/>
      <c r="L164" s="26"/>
      <c r="M164" s="26"/>
      <c r="N164" s="22"/>
    </row>
    <row r="165" spans="1:14" x14ac:dyDescent="0.25">
      <c r="A165" s="78" t="s">
        <v>526</v>
      </c>
      <c r="B165" s="1"/>
      <c r="C165" s="1" t="s">
        <v>30</v>
      </c>
      <c r="D165" s="2" t="s">
        <v>176</v>
      </c>
      <c r="E165" s="5">
        <v>0</v>
      </c>
      <c r="F165" s="5">
        <v>0</v>
      </c>
      <c r="G165" s="5">
        <v>0</v>
      </c>
      <c r="H165" s="28">
        <f t="shared" si="5"/>
        <v>0</v>
      </c>
      <c r="I165" s="28"/>
      <c r="J165" s="26"/>
      <c r="K165" s="26"/>
      <c r="L165" s="26"/>
      <c r="M165" s="26"/>
      <c r="N165" s="22"/>
    </row>
    <row r="166" spans="1:14" x14ac:dyDescent="0.25">
      <c r="A166" s="78" t="s">
        <v>527</v>
      </c>
      <c r="B166" s="1">
        <v>2027</v>
      </c>
      <c r="C166" s="1" t="s">
        <v>32</v>
      </c>
      <c r="D166" s="2" t="s">
        <v>177</v>
      </c>
      <c r="E166" s="5">
        <v>0</v>
      </c>
      <c r="F166" s="5">
        <v>0</v>
      </c>
      <c r="G166" s="5">
        <v>0</v>
      </c>
      <c r="H166" s="28">
        <f t="shared" si="5"/>
        <v>0</v>
      </c>
      <c r="I166" s="28"/>
      <c r="J166" s="26"/>
      <c r="K166" s="26"/>
      <c r="L166" s="26"/>
      <c r="M166" s="26"/>
      <c r="N166" s="22"/>
    </row>
    <row r="167" spans="1:14" x14ac:dyDescent="0.25">
      <c r="A167" s="78" t="s">
        <v>528</v>
      </c>
      <c r="B167" s="1"/>
      <c r="C167" s="1" t="s">
        <v>30</v>
      </c>
      <c r="D167" s="2" t="s">
        <v>178</v>
      </c>
      <c r="E167" s="5">
        <v>0</v>
      </c>
      <c r="F167" s="5">
        <v>0</v>
      </c>
      <c r="G167" s="5">
        <v>0</v>
      </c>
      <c r="H167" s="28">
        <f t="shared" si="5"/>
        <v>0</v>
      </c>
      <c r="I167" s="28"/>
      <c r="J167" s="26"/>
      <c r="K167" s="26"/>
      <c r="L167" s="26"/>
      <c r="M167" s="26"/>
      <c r="N167" s="22"/>
    </row>
    <row r="168" spans="1:14" x14ac:dyDescent="0.25">
      <c r="A168" s="78" t="s">
        <v>529</v>
      </c>
      <c r="B168" s="1">
        <v>2027</v>
      </c>
      <c r="C168" s="1" t="s">
        <v>30</v>
      </c>
      <c r="D168" s="2" t="s">
        <v>179</v>
      </c>
      <c r="E168" s="5">
        <v>7</v>
      </c>
      <c r="F168" s="5">
        <v>10</v>
      </c>
      <c r="G168" s="5">
        <v>5</v>
      </c>
      <c r="H168" s="28">
        <f t="shared" si="5"/>
        <v>22</v>
      </c>
      <c r="I168" s="28"/>
      <c r="J168" s="26"/>
      <c r="K168" s="26"/>
      <c r="L168" s="26"/>
      <c r="M168" s="26"/>
      <c r="N168" s="22"/>
    </row>
    <row r="169" spans="1:14" x14ac:dyDescent="0.25">
      <c r="A169" s="78" t="s">
        <v>530</v>
      </c>
      <c r="B169" s="1"/>
      <c r="C169" s="1" t="s">
        <v>30</v>
      </c>
      <c r="D169" s="2" t="s">
        <v>180</v>
      </c>
      <c r="E169" s="5">
        <v>0</v>
      </c>
      <c r="F169" s="5">
        <v>0</v>
      </c>
      <c r="G169" s="5">
        <v>0</v>
      </c>
      <c r="H169" s="28">
        <f t="shared" si="5"/>
        <v>0</v>
      </c>
      <c r="I169" s="28"/>
      <c r="J169" s="26"/>
      <c r="K169" s="26"/>
      <c r="L169" s="26"/>
      <c r="M169" s="26"/>
      <c r="N169" s="22"/>
    </row>
    <row r="170" spans="1:14" x14ac:dyDescent="0.25">
      <c r="A170" s="78" t="s">
        <v>531</v>
      </c>
      <c r="B170" s="1">
        <v>2027</v>
      </c>
      <c r="C170" s="1" t="s">
        <v>30</v>
      </c>
      <c r="D170" s="2" t="s">
        <v>181</v>
      </c>
      <c r="E170" s="5">
        <v>27</v>
      </c>
      <c r="F170" s="5">
        <v>26</v>
      </c>
      <c r="G170" s="5">
        <v>20</v>
      </c>
      <c r="H170" s="28">
        <f t="shared" si="5"/>
        <v>73</v>
      </c>
      <c r="I170" s="28"/>
      <c r="J170" s="26"/>
      <c r="K170" s="26"/>
      <c r="L170" s="26"/>
      <c r="M170" s="26"/>
      <c r="N170" s="22"/>
    </row>
    <row r="171" spans="1:14" x14ac:dyDescent="0.25">
      <c r="A171" s="78" t="s">
        <v>532</v>
      </c>
      <c r="B171" s="1"/>
      <c r="C171" s="1" t="s">
        <v>30</v>
      </c>
      <c r="D171" s="2" t="s">
        <v>182</v>
      </c>
      <c r="E171" s="5">
        <v>0</v>
      </c>
      <c r="F171" s="5">
        <v>0</v>
      </c>
      <c r="G171" s="5">
        <v>0</v>
      </c>
      <c r="H171" s="28">
        <f t="shared" si="5"/>
        <v>0</v>
      </c>
      <c r="I171" s="28"/>
      <c r="J171" s="26"/>
      <c r="K171" s="26"/>
      <c r="L171" s="26"/>
      <c r="M171" s="26"/>
      <c r="N171" s="22"/>
    </row>
    <row r="172" spans="1:14" x14ac:dyDescent="0.25">
      <c r="A172" s="78" t="s">
        <v>533</v>
      </c>
      <c r="B172" s="1"/>
      <c r="C172" s="1" t="s">
        <v>30</v>
      </c>
      <c r="D172" s="68" t="s">
        <v>183</v>
      </c>
      <c r="E172" s="5">
        <v>0</v>
      </c>
      <c r="F172" s="5">
        <v>0</v>
      </c>
      <c r="G172" s="5"/>
      <c r="H172" s="28"/>
      <c r="I172" s="28"/>
      <c r="J172" s="26"/>
      <c r="K172" s="26"/>
      <c r="L172" s="26"/>
      <c r="M172" s="26"/>
      <c r="N172" s="22"/>
    </row>
    <row r="173" spans="1:14" x14ac:dyDescent="0.25">
      <c r="A173" s="78" t="s">
        <v>534</v>
      </c>
      <c r="B173" s="1"/>
      <c r="C173" s="1" t="s">
        <v>30</v>
      </c>
      <c r="D173" s="63" t="s">
        <v>184</v>
      </c>
      <c r="E173" s="5">
        <v>0</v>
      </c>
      <c r="F173" s="5">
        <v>0</v>
      </c>
      <c r="G173" s="5">
        <v>0</v>
      </c>
      <c r="H173" s="28">
        <f t="shared" ref="H173:H179" si="6">+G173+F173+E173</f>
        <v>0</v>
      </c>
      <c r="I173" s="28"/>
      <c r="J173" s="26"/>
      <c r="K173" s="26"/>
      <c r="L173" s="26"/>
      <c r="M173" s="26"/>
      <c r="N173" s="22"/>
    </row>
    <row r="174" spans="1:14" x14ac:dyDescent="0.25">
      <c r="A174" s="78" t="s">
        <v>535</v>
      </c>
      <c r="B174" s="1"/>
      <c r="C174" s="1" t="s">
        <v>32</v>
      </c>
      <c r="D174" s="2" t="s">
        <v>185</v>
      </c>
      <c r="E174" s="5">
        <v>0</v>
      </c>
      <c r="F174" s="5">
        <v>9</v>
      </c>
      <c r="G174" s="5">
        <v>15</v>
      </c>
      <c r="H174" s="28">
        <f t="shared" si="6"/>
        <v>24</v>
      </c>
      <c r="I174" s="28"/>
      <c r="J174" s="26"/>
      <c r="K174" s="26"/>
      <c r="L174" s="26"/>
      <c r="M174" s="26"/>
      <c r="N174" s="22"/>
    </row>
    <row r="175" spans="1:14" x14ac:dyDescent="0.25">
      <c r="A175" s="78" t="s">
        <v>536</v>
      </c>
      <c r="B175" s="1"/>
      <c r="C175" s="51" t="s">
        <v>30</v>
      </c>
      <c r="D175" s="53" t="s">
        <v>186</v>
      </c>
      <c r="E175" s="5">
        <v>0</v>
      </c>
      <c r="F175" s="5">
        <v>3</v>
      </c>
      <c r="G175" s="5">
        <v>14</v>
      </c>
      <c r="H175" s="28">
        <f t="shared" si="6"/>
        <v>17</v>
      </c>
      <c r="I175" s="28"/>
      <c r="J175" s="26"/>
      <c r="K175" s="26"/>
      <c r="L175" s="26"/>
      <c r="M175" s="26"/>
      <c r="N175" s="22"/>
    </row>
    <row r="176" spans="1:14" x14ac:dyDescent="0.25">
      <c r="A176" s="78" t="s">
        <v>537</v>
      </c>
      <c r="B176" s="1"/>
      <c r="C176" s="1" t="s">
        <v>32</v>
      </c>
      <c r="D176" s="2" t="s">
        <v>187</v>
      </c>
      <c r="E176" s="5">
        <v>15</v>
      </c>
      <c r="F176" s="5">
        <v>6</v>
      </c>
      <c r="G176" s="5">
        <v>14</v>
      </c>
      <c r="H176" s="28">
        <f t="shared" si="6"/>
        <v>35</v>
      </c>
      <c r="I176" s="28"/>
      <c r="J176" s="26"/>
      <c r="K176" s="26"/>
      <c r="L176" s="26"/>
      <c r="M176" s="26"/>
      <c r="N176" s="22"/>
    </row>
    <row r="177" spans="1:14" x14ac:dyDescent="0.25">
      <c r="A177" s="78" t="s">
        <v>538</v>
      </c>
      <c r="B177" s="1"/>
      <c r="C177" s="1" t="s">
        <v>32</v>
      </c>
      <c r="D177" s="2" t="s">
        <v>188</v>
      </c>
      <c r="E177" s="5">
        <v>0</v>
      </c>
      <c r="F177" s="5">
        <v>0</v>
      </c>
      <c r="G177" s="5">
        <v>1</v>
      </c>
      <c r="H177" s="28">
        <f t="shared" si="6"/>
        <v>1</v>
      </c>
      <c r="I177" s="28"/>
      <c r="J177" s="26"/>
      <c r="K177" s="26"/>
      <c r="L177" s="26"/>
      <c r="M177" s="26"/>
      <c r="N177" s="22"/>
    </row>
    <row r="178" spans="1:14" x14ac:dyDescent="0.25">
      <c r="A178" s="78" t="s">
        <v>539</v>
      </c>
      <c r="B178" s="1"/>
      <c r="C178" s="1" t="s">
        <v>30</v>
      </c>
      <c r="D178" s="59" t="s">
        <v>189</v>
      </c>
      <c r="E178" s="5">
        <v>0</v>
      </c>
      <c r="F178" s="5">
        <v>0</v>
      </c>
      <c r="G178" s="5">
        <v>0</v>
      </c>
      <c r="H178" s="28">
        <f t="shared" si="6"/>
        <v>0</v>
      </c>
      <c r="I178" s="28"/>
      <c r="J178" s="26"/>
      <c r="K178" s="26"/>
      <c r="L178" s="26"/>
      <c r="M178" s="26"/>
      <c r="N178" s="22"/>
    </row>
    <row r="179" spans="1:14" x14ac:dyDescent="0.25">
      <c r="A179" s="78" t="s">
        <v>540</v>
      </c>
      <c r="B179" s="1"/>
      <c r="C179" s="1" t="s">
        <v>32</v>
      </c>
      <c r="D179" s="2" t="s">
        <v>191</v>
      </c>
      <c r="E179" s="5">
        <v>0</v>
      </c>
      <c r="F179" s="5">
        <v>0</v>
      </c>
      <c r="G179" s="5">
        <v>0</v>
      </c>
      <c r="H179" s="28">
        <f t="shared" si="6"/>
        <v>0</v>
      </c>
      <c r="I179" s="28"/>
      <c r="J179" s="26"/>
      <c r="K179" s="26"/>
      <c r="L179" s="26"/>
      <c r="M179" s="26"/>
      <c r="N179" s="22"/>
    </row>
    <row r="180" spans="1:14" x14ac:dyDescent="0.25">
      <c r="A180" s="78" t="s">
        <v>541</v>
      </c>
      <c r="B180" s="1"/>
      <c r="C180" s="1" t="s">
        <v>32</v>
      </c>
      <c r="D180" s="59" t="s">
        <v>259</v>
      </c>
      <c r="E180" s="5">
        <v>2</v>
      </c>
      <c r="F180" s="5">
        <v>0</v>
      </c>
      <c r="G180" s="5"/>
      <c r="H180" s="28"/>
      <c r="I180" s="28"/>
      <c r="J180" s="26"/>
      <c r="K180" s="26"/>
      <c r="L180" s="26"/>
      <c r="M180" s="26"/>
      <c r="N180" s="22"/>
    </row>
    <row r="181" spans="1:14" x14ac:dyDescent="0.25">
      <c r="A181" s="78" t="s">
        <v>542</v>
      </c>
      <c r="B181" s="1"/>
      <c r="C181" s="1" t="s">
        <v>30</v>
      </c>
      <c r="D181" s="2" t="s">
        <v>192</v>
      </c>
      <c r="E181" s="5">
        <v>9</v>
      </c>
      <c r="F181" s="5">
        <v>2</v>
      </c>
      <c r="G181" s="5">
        <v>2</v>
      </c>
      <c r="H181" s="28">
        <f>+G181+F181+E181</f>
        <v>13</v>
      </c>
      <c r="I181" s="28"/>
      <c r="J181" s="26"/>
      <c r="K181" s="26"/>
      <c r="L181" s="26"/>
      <c r="M181" s="26"/>
      <c r="N181" s="22"/>
    </row>
    <row r="182" spans="1:14" x14ac:dyDescent="0.25">
      <c r="A182" s="78" t="s">
        <v>543</v>
      </c>
      <c r="B182" s="1"/>
      <c r="C182" s="1" t="s">
        <v>32</v>
      </c>
      <c r="D182" s="68" t="s">
        <v>260</v>
      </c>
      <c r="E182" s="5">
        <v>0</v>
      </c>
      <c r="F182" s="5">
        <v>0</v>
      </c>
      <c r="G182" s="5"/>
      <c r="H182" s="28"/>
      <c r="I182" s="28"/>
      <c r="J182" s="26"/>
      <c r="K182" s="26"/>
      <c r="L182" s="26"/>
      <c r="M182" s="26"/>
      <c r="N182" s="22"/>
    </row>
    <row r="183" spans="1:14" x14ac:dyDescent="0.25">
      <c r="A183" s="78" t="s">
        <v>544</v>
      </c>
      <c r="B183" s="1"/>
      <c r="C183" s="1" t="s">
        <v>30</v>
      </c>
      <c r="D183" s="2" t="s">
        <v>194</v>
      </c>
      <c r="E183" s="5">
        <v>0</v>
      </c>
      <c r="F183" s="5">
        <v>0</v>
      </c>
      <c r="G183" s="5">
        <v>0</v>
      </c>
      <c r="H183" s="28">
        <f>+G183+F183+E183</f>
        <v>0</v>
      </c>
      <c r="I183" s="28"/>
      <c r="J183" s="26"/>
      <c r="K183" s="26"/>
      <c r="L183" s="26"/>
      <c r="M183" s="26"/>
      <c r="N183" s="22"/>
    </row>
    <row r="184" spans="1:14" x14ac:dyDescent="0.25">
      <c r="A184" s="78" t="s">
        <v>545</v>
      </c>
      <c r="B184" s="1"/>
      <c r="C184" s="1" t="s">
        <v>30</v>
      </c>
      <c r="D184" s="69" t="s">
        <v>195</v>
      </c>
      <c r="E184" s="5">
        <v>9</v>
      </c>
      <c r="F184" s="5">
        <v>5</v>
      </c>
      <c r="G184" s="5">
        <v>3</v>
      </c>
      <c r="H184" s="28"/>
      <c r="I184" s="28"/>
      <c r="J184" s="26"/>
      <c r="K184" s="26"/>
      <c r="L184" s="26"/>
      <c r="M184" s="26"/>
      <c r="N184" s="22"/>
    </row>
    <row r="185" spans="1:14" x14ac:dyDescent="0.25">
      <c r="A185" s="78" t="s">
        <v>546</v>
      </c>
      <c r="B185" s="1"/>
      <c r="C185" s="1" t="s">
        <v>30</v>
      </c>
      <c r="D185" s="59" t="s">
        <v>196</v>
      </c>
      <c r="E185" s="5">
        <v>0</v>
      </c>
      <c r="F185" s="5">
        <v>0</v>
      </c>
      <c r="G185" s="5">
        <v>0</v>
      </c>
      <c r="H185" s="28">
        <f>+G185+F185+E185</f>
        <v>0</v>
      </c>
      <c r="I185" s="28"/>
      <c r="J185" s="26"/>
      <c r="K185" s="26"/>
      <c r="L185" s="26"/>
      <c r="M185" s="26"/>
      <c r="N185" s="22"/>
    </row>
    <row r="186" spans="1:14" x14ac:dyDescent="0.25">
      <c r="A186" s="78" t="s">
        <v>547</v>
      </c>
      <c r="B186" s="1"/>
      <c r="C186" s="1" t="s">
        <v>30</v>
      </c>
      <c r="D186" s="53" t="s">
        <v>197</v>
      </c>
      <c r="E186" s="5">
        <v>10</v>
      </c>
      <c r="F186" s="5">
        <v>10</v>
      </c>
      <c r="G186" s="71">
        <v>10</v>
      </c>
      <c r="H186" s="28">
        <f>+G186+F186+E186</f>
        <v>30</v>
      </c>
      <c r="I186" s="28"/>
      <c r="J186" s="26"/>
      <c r="K186" s="26"/>
      <c r="L186" s="26"/>
      <c r="M186" s="26"/>
      <c r="N186" s="22"/>
    </row>
    <row r="187" spans="1:14" x14ac:dyDescent="0.25">
      <c r="A187" s="78" t="s">
        <v>548</v>
      </c>
      <c r="B187" s="1"/>
      <c r="C187" s="1" t="s">
        <v>30</v>
      </c>
      <c r="D187" s="53" t="s">
        <v>198</v>
      </c>
      <c r="E187" s="5">
        <v>1</v>
      </c>
      <c r="F187" s="5">
        <v>1</v>
      </c>
      <c r="G187" s="5">
        <v>3</v>
      </c>
      <c r="H187" s="28">
        <f>+G187+F187+E187</f>
        <v>5</v>
      </c>
      <c r="I187" s="28"/>
      <c r="J187" s="26"/>
      <c r="K187" s="26"/>
      <c r="L187" s="26"/>
      <c r="M187" s="26"/>
      <c r="N187" s="22"/>
    </row>
    <row r="188" spans="1:14" x14ac:dyDescent="0.25">
      <c r="A188" s="78" t="s">
        <v>549</v>
      </c>
      <c r="B188" s="1"/>
      <c r="C188" s="66" t="s">
        <v>261</v>
      </c>
      <c r="D188" s="53" t="s">
        <v>367</v>
      </c>
      <c r="E188" s="5">
        <v>0</v>
      </c>
      <c r="F188" s="5">
        <v>9</v>
      </c>
      <c r="G188" s="5">
        <v>12</v>
      </c>
      <c r="H188" s="28"/>
      <c r="I188" s="28"/>
      <c r="J188" s="26"/>
      <c r="K188" s="26"/>
      <c r="L188" s="26"/>
      <c r="M188" s="26"/>
      <c r="N188" s="22"/>
    </row>
    <row r="189" spans="1:14" x14ac:dyDescent="0.25">
      <c r="A189" s="78" t="s">
        <v>550</v>
      </c>
      <c r="B189" s="66">
        <v>2027</v>
      </c>
      <c r="C189" s="1" t="s">
        <v>30</v>
      </c>
      <c r="D189" s="2" t="s">
        <v>200</v>
      </c>
      <c r="E189" s="5">
        <v>8</v>
      </c>
      <c r="F189" s="5">
        <v>0</v>
      </c>
      <c r="G189" s="5">
        <v>1</v>
      </c>
      <c r="H189" s="28">
        <f t="shared" ref="H189:H194" si="7">+G189+F189+E189</f>
        <v>9</v>
      </c>
      <c r="I189" s="28"/>
      <c r="J189" s="26"/>
      <c r="K189" s="26"/>
      <c r="L189" s="26"/>
      <c r="M189" s="26"/>
      <c r="N189" s="22"/>
    </row>
    <row r="190" spans="1:14" x14ac:dyDescent="0.25">
      <c r="A190" s="78" t="s">
        <v>551</v>
      </c>
      <c r="B190" s="1"/>
      <c r="C190" s="1" t="s">
        <v>32</v>
      </c>
      <c r="D190" s="53" t="s">
        <v>201</v>
      </c>
      <c r="E190" s="5">
        <v>0</v>
      </c>
      <c r="F190" s="5">
        <v>6</v>
      </c>
      <c r="G190" s="5">
        <v>5</v>
      </c>
      <c r="H190" s="28">
        <f t="shared" si="7"/>
        <v>11</v>
      </c>
      <c r="I190" s="28"/>
      <c r="J190" s="26"/>
      <c r="K190" s="26"/>
      <c r="L190" s="26"/>
      <c r="M190" s="26"/>
      <c r="N190" s="22"/>
    </row>
    <row r="191" spans="1:14" x14ac:dyDescent="0.25">
      <c r="A191" s="78" t="s">
        <v>552</v>
      </c>
      <c r="B191" s="1">
        <v>2027</v>
      </c>
      <c r="C191" s="1" t="s">
        <v>30</v>
      </c>
      <c r="D191" s="53" t="s">
        <v>202</v>
      </c>
      <c r="E191" s="5">
        <v>13</v>
      </c>
      <c r="F191" s="5">
        <v>0</v>
      </c>
      <c r="G191" s="5">
        <v>10</v>
      </c>
      <c r="H191" s="28">
        <f t="shared" si="7"/>
        <v>23</v>
      </c>
      <c r="I191" s="28"/>
      <c r="J191" s="26"/>
      <c r="K191" s="26"/>
      <c r="L191" s="26"/>
      <c r="M191" s="26"/>
      <c r="N191" s="22"/>
    </row>
    <row r="192" spans="1:14" x14ac:dyDescent="0.25">
      <c r="A192" s="78" t="s">
        <v>553</v>
      </c>
      <c r="B192" s="1"/>
      <c r="C192" s="1" t="s">
        <v>30</v>
      </c>
      <c r="D192" s="53" t="s">
        <v>203</v>
      </c>
      <c r="E192" s="5">
        <v>20</v>
      </c>
      <c r="F192" s="5">
        <v>13</v>
      </c>
      <c r="G192" s="5">
        <v>14</v>
      </c>
      <c r="H192" s="28">
        <f t="shared" si="7"/>
        <v>47</v>
      </c>
      <c r="I192" s="28"/>
      <c r="J192" s="26"/>
      <c r="K192" s="26"/>
      <c r="L192" s="26"/>
      <c r="M192" s="26"/>
      <c r="N192" s="22"/>
    </row>
    <row r="193" spans="1:14" x14ac:dyDescent="0.25">
      <c r="A193" s="78" t="s">
        <v>554</v>
      </c>
      <c r="B193" s="1"/>
      <c r="C193" s="1" t="s">
        <v>32</v>
      </c>
      <c r="D193" s="2" t="s">
        <v>204</v>
      </c>
      <c r="E193" s="5">
        <v>10</v>
      </c>
      <c r="F193" s="73">
        <v>10</v>
      </c>
      <c r="G193" s="5">
        <v>7</v>
      </c>
      <c r="H193" s="28">
        <f t="shared" si="7"/>
        <v>27</v>
      </c>
      <c r="I193" s="28"/>
      <c r="J193" s="26"/>
      <c r="K193" s="26"/>
      <c r="L193" s="26"/>
      <c r="M193" s="26"/>
      <c r="N193" s="22"/>
    </row>
    <row r="194" spans="1:14" x14ac:dyDescent="0.25">
      <c r="A194" s="78" t="s">
        <v>555</v>
      </c>
      <c r="B194" s="1"/>
      <c r="C194" s="1" t="s">
        <v>30</v>
      </c>
      <c r="D194" s="2" t="s">
        <v>205</v>
      </c>
      <c r="E194" s="5">
        <v>0</v>
      </c>
      <c r="F194" s="5">
        <v>0</v>
      </c>
      <c r="G194" s="5">
        <v>0</v>
      </c>
      <c r="H194" s="28">
        <f t="shared" si="7"/>
        <v>0</v>
      </c>
      <c r="I194" s="28"/>
      <c r="J194" s="26"/>
      <c r="K194" s="26"/>
      <c r="L194" s="26"/>
      <c r="M194" s="26"/>
      <c r="N194" s="22"/>
    </row>
    <row r="195" spans="1:14" x14ac:dyDescent="0.25">
      <c r="A195" s="78" t="s">
        <v>556</v>
      </c>
      <c r="B195" s="1"/>
      <c r="C195" s="1" t="s">
        <v>30</v>
      </c>
      <c r="D195" s="2" t="s">
        <v>262</v>
      </c>
      <c r="E195" s="5">
        <v>0</v>
      </c>
      <c r="F195" s="5">
        <v>0</v>
      </c>
      <c r="G195" s="5">
        <v>0</v>
      </c>
      <c r="H195" s="28"/>
      <c r="I195" s="28"/>
      <c r="J195" s="26"/>
      <c r="K195" s="26"/>
      <c r="L195" s="26"/>
      <c r="M195" s="26"/>
      <c r="N195" s="22"/>
    </row>
    <row r="196" spans="1:14" x14ac:dyDescent="0.25">
      <c r="A196" s="78" t="s">
        <v>557</v>
      </c>
      <c r="B196" s="1"/>
      <c r="C196" s="1" t="s">
        <v>30</v>
      </c>
      <c r="D196" s="2" t="s">
        <v>207</v>
      </c>
      <c r="E196" s="5">
        <v>0</v>
      </c>
      <c r="F196" s="5">
        <v>0</v>
      </c>
      <c r="G196" s="5">
        <v>0</v>
      </c>
      <c r="H196" s="28">
        <f>+G196+F196+E196</f>
        <v>0</v>
      </c>
      <c r="I196" s="45"/>
      <c r="J196" s="26"/>
      <c r="K196" s="26"/>
      <c r="L196" s="26"/>
      <c r="M196" s="26"/>
      <c r="N196" s="22"/>
    </row>
    <row r="197" spans="1:14" x14ac:dyDescent="0.25">
      <c r="A197" s="78" t="s">
        <v>558</v>
      </c>
      <c r="B197" s="1"/>
      <c r="C197" s="1" t="s">
        <v>30</v>
      </c>
      <c r="D197" s="59" t="s">
        <v>208</v>
      </c>
      <c r="E197" s="5">
        <v>1</v>
      </c>
      <c r="F197" s="5">
        <v>0</v>
      </c>
      <c r="G197" s="5">
        <v>0</v>
      </c>
      <c r="H197" s="28">
        <f>+G197+F197+E197</f>
        <v>1</v>
      </c>
      <c r="I197" s="45"/>
      <c r="J197" s="26"/>
      <c r="K197" s="26"/>
      <c r="L197" s="26"/>
      <c r="M197" s="26"/>
      <c r="N197" s="22"/>
    </row>
    <row r="198" spans="1:14" x14ac:dyDescent="0.25">
      <c r="A198" s="78" t="s">
        <v>559</v>
      </c>
      <c r="B198" s="1"/>
      <c r="C198" s="1" t="s">
        <v>30</v>
      </c>
      <c r="D198" s="2" t="s">
        <v>209</v>
      </c>
      <c r="E198" s="5">
        <v>0</v>
      </c>
      <c r="F198" s="5">
        <v>0</v>
      </c>
      <c r="G198" s="5">
        <v>0</v>
      </c>
      <c r="H198" s="28">
        <f>+G198+F198+E198</f>
        <v>0</v>
      </c>
      <c r="I198" s="45"/>
      <c r="J198" s="26"/>
      <c r="K198" s="26"/>
      <c r="L198" s="26"/>
      <c r="M198" s="26"/>
      <c r="N198" s="22"/>
    </row>
    <row r="199" spans="1:14" x14ac:dyDescent="0.25">
      <c r="A199" s="78" t="s">
        <v>560</v>
      </c>
      <c r="B199" s="1"/>
      <c r="C199" s="1" t="s">
        <v>30</v>
      </c>
      <c r="D199" s="59" t="s">
        <v>263</v>
      </c>
      <c r="E199" s="5">
        <v>0</v>
      </c>
      <c r="F199" s="5">
        <v>4</v>
      </c>
      <c r="G199" s="5">
        <v>2</v>
      </c>
      <c r="H199" s="28"/>
      <c r="I199" s="45"/>
      <c r="J199" s="26"/>
      <c r="K199" s="26"/>
      <c r="L199" s="26"/>
      <c r="M199" s="26"/>
      <c r="N199" s="22"/>
    </row>
    <row r="200" spans="1:14" x14ac:dyDescent="0.25">
      <c r="A200" s="78" t="s">
        <v>561</v>
      </c>
      <c r="B200" s="1">
        <v>2027</v>
      </c>
      <c r="C200" s="1" t="s">
        <v>32</v>
      </c>
      <c r="D200" s="2" t="s">
        <v>211</v>
      </c>
      <c r="E200" s="5">
        <v>31</v>
      </c>
      <c r="F200" s="5">
        <v>25</v>
      </c>
      <c r="G200" s="5">
        <v>25</v>
      </c>
      <c r="H200" s="28">
        <f t="shared" ref="H200:H216" si="8">+G200+F200+E200</f>
        <v>81</v>
      </c>
      <c r="I200" s="45"/>
      <c r="J200" s="26"/>
      <c r="K200" s="26"/>
      <c r="L200" s="26"/>
      <c r="M200" s="26"/>
      <c r="N200" s="22"/>
    </row>
    <row r="201" spans="1:14" x14ac:dyDescent="0.25">
      <c r="A201" s="78" t="s">
        <v>562</v>
      </c>
      <c r="B201" s="66">
        <v>2027</v>
      </c>
      <c r="C201" s="1" t="s">
        <v>30</v>
      </c>
      <c r="D201" s="2" t="s">
        <v>613</v>
      </c>
      <c r="E201" s="5"/>
      <c r="F201" s="5"/>
      <c r="G201" s="5"/>
      <c r="H201" s="28"/>
      <c r="I201" s="45"/>
      <c r="J201" s="26"/>
      <c r="K201" s="26"/>
      <c r="L201" s="26"/>
      <c r="M201" s="26"/>
      <c r="N201" s="22"/>
    </row>
    <row r="202" spans="1:14" x14ac:dyDescent="0.25">
      <c r="A202" s="78" t="s">
        <v>563</v>
      </c>
      <c r="B202" s="1"/>
      <c r="C202" s="1" t="s">
        <v>30</v>
      </c>
      <c r="D202" s="2" t="s">
        <v>212</v>
      </c>
      <c r="E202" s="5">
        <v>0</v>
      </c>
      <c r="F202" s="5">
        <v>0</v>
      </c>
      <c r="G202" s="5">
        <v>0</v>
      </c>
      <c r="H202" s="28">
        <f t="shared" si="8"/>
        <v>0</v>
      </c>
      <c r="I202" s="28"/>
      <c r="J202" s="26"/>
      <c r="K202" s="26"/>
      <c r="L202" s="26"/>
      <c r="M202" s="26"/>
      <c r="N202" s="22"/>
    </row>
    <row r="203" spans="1:14" x14ac:dyDescent="0.25">
      <c r="A203" s="78" t="s">
        <v>564</v>
      </c>
      <c r="B203" s="1"/>
      <c r="C203" s="1" t="s">
        <v>32</v>
      </c>
      <c r="D203" s="6" t="s">
        <v>213</v>
      </c>
      <c r="E203" s="5">
        <v>0</v>
      </c>
      <c r="F203" s="5">
        <v>2</v>
      </c>
      <c r="G203" s="5">
        <v>7</v>
      </c>
      <c r="H203" s="28">
        <f t="shared" si="8"/>
        <v>9</v>
      </c>
      <c r="I203" s="28"/>
      <c r="J203" s="26"/>
      <c r="K203" s="26"/>
      <c r="L203" s="26"/>
      <c r="M203" s="26"/>
      <c r="N203" s="22"/>
    </row>
    <row r="204" spans="1:14" x14ac:dyDescent="0.25">
      <c r="A204" s="78" t="s">
        <v>565</v>
      </c>
      <c r="B204" s="1"/>
      <c r="C204" s="1" t="s">
        <v>32</v>
      </c>
      <c r="D204" s="2" t="s">
        <v>214</v>
      </c>
      <c r="E204" s="5">
        <v>0</v>
      </c>
      <c r="F204" s="5">
        <v>0</v>
      </c>
      <c r="G204" s="5">
        <v>2</v>
      </c>
      <c r="H204" s="28">
        <f t="shared" si="8"/>
        <v>2</v>
      </c>
      <c r="I204" s="28"/>
      <c r="J204" s="26"/>
      <c r="K204" s="26"/>
      <c r="L204" s="26"/>
      <c r="M204" s="26"/>
      <c r="N204" s="22"/>
    </row>
    <row r="205" spans="1:14" x14ac:dyDescent="0.25">
      <c r="A205" s="78" t="s">
        <v>566</v>
      </c>
      <c r="B205" s="1">
        <v>2027</v>
      </c>
      <c r="C205" s="66" t="s">
        <v>30</v>
      </c>
      <c r="D205" s="68" t="s">
        <v>580</v>
      </c>
      <c r="E205" s="5">
        <v>0</v>
      </c>
      <c r="F205" s="5"/>
      <c r="G205" s="5"/>
      <c r="H205" s="28"/>
      <c r="I205" s="28"/>
      <c r="J205" s="26"/>
      <c r="K205" s="26"/>
      <c r="L205" s="26"/>
      <c r="M205" s="26"/>
      <c r="N205" s="22"/>
    </row>
    <row r="206" spans="1:14" x14ac:dyDescent="0.25">
      <c r="A206" s="78" t="s">
        <v>567</v>
      </c>
      <c r="B206" s="1"/>
      <c r="C206" s="1" t="s">
        <v>30</v>
      </c>
      <c r="D206" s="2" t="s">
        <v>215</v>
      </c>
      <c r="E206" s="5">
        <v>4</v>
      </c>
      <c r="F206" s="5">
        <v>4</v>
      </c>
      <c r="G206" s="71">
        <v>10</v>
      </c>
      <c r="H206" s="28">
        <f t="shared" si="8"/>
        <v>18</v>
      </c>
      <c r="I206" s="28"/>
      <c r="J206" s="26"/>
      <c r="K206" s="26"/>
      <c r="L206" s="26"/>
      <c r="M206" s="26"/>
      <c r="N206" s="22"/>
    </row>
    <row r="207" spans="1:14" x14ac:dyDescent="0.25">
      <c r="A207" s="78" t="s">
        <v>568</v>
      </c>
      <c r="B207" s="1"/>
      <c r="C207" s="1" t="s">
        <v>30</v>
      </c>
      <c r="D207" s="2" t="s">
        <v>216</v>
      </c>
      <c r="E207" s="5">
        <v>3</v>
      </c>
      <c r="F207" s="5">
        <v>7</v>
      </c>
      <c r="G207" s="5">
        <v>7</v>
      </c>
      <c r="H207" s="28">
        <f t="shared" si="8"/>
        <v>17</v>
      </c>
      <c r="I207" s="28"/>
      <c r="J207" s="26"/>
      <c r="K207" s="26"/>
      <c r="L207" s="26"/>
      <c r="M207" s="26"/>
      <c r="N207" s="22"/>
    </row>
    <row r="208" spans="1:14" x14ac:dyDescent="0.25">
      <c r="A208" s="78" t="s">
        <v>569</v>
      </c>
      <c r="B208" s="1"/>
      <c r="C208" s="1" t="s">
        <v>30</v>
      </c>
      <c r="D208" s="2" t="s">
        <v>217</v>
      </c>
      <c r="E208" s="5">
        <v>0</v>
      </c>
      <c r="F208" s="5">
        <v>0</v>
      </c>
      <c r="G208" s="5">
        <v>0</v>
      </c>
      <c r="H208" s="28">
        <f t="shared" si="8"/>
        <v>0</v>
      </c>
      <c r="I208" s="28"/>
      <c r="J208" s="26"/>
      <c r="K208" s="26"/>
      <c r="L208" s="26"/>
      <c r="M208" s="26"/>
      <c r="N208" s="22"/>
    </row>
    <row r="209" spans="1:13" x14ac:dyDescent="0.25">
      <c r="A209" s="78" t="s">
        <v>570</v>
      </c>
      <c r="B209" s="1">
        <v>2027</v>
      </c>
      <c r="C209" s="1" t="s">
        <v>30</v>
      </c>
      <c r="D209" s="2" t="s">
        <v>218</v>
      </c>
      <c r="E209" s="5">
        <v>0</v>
      </c>
      <c r="F209" s="5">
        <v>0</v>
      </c>
      <c r="G209" s="5">
        <v>0</v>
      </c>
      <c r="H209" s="28">
        <f t="shared" si="8"/>
        <v>0</v>
      </c>
      <c r="I209" s="28"/>
      <c r="J209" s="26"/>
      <c r="K209" s="26"/>
      <c r="L209" s="26"/>
      <c r="M209" s="26"/>
    </row>
    <row r="210" spans="1:13" x14ac:dyDescent="0.25">
      <c r="A210" s="78" t="s">
        <v>571</v>
      </c>
      <c r="B210" s="1"/>
      <c r="C210" s="1"/>
      <c r="D210" s="2" t="s">
        <v>219</v>
      </c>
      <c r="E210" s="5">
        <v>0</v>
      </c>
      <c r="F210" s="5">
        <v>0</v>
      </c>
      <c r="G210" s="5">
        <v>0</v>
      </c>
      <c r="H210" s="28">
        <f t="shared" si="8"/>
        <v>0</v>
      </c>
      <c r="I210" s="28"/>
      <c r="J210" s="26"/>
      <c r="K210" s="26"/>
      <c r="L210" s="26"/>
      <c r="M210" s="26"/>
    </row>
    <row r="211" spans="1:13" x14ac:dyDescent="0.25">
      <c r="A211" s="78" t="s">
        <v>572</v>
      </c>
      <c r="B211" s="1">
        <v>2027</v>
      </c>
      <c r="C211" s="1"/>
      <c r="D211" s="2" t="s">
        <v>584</v>
      </c>
      <c r="E211" s="5">
        <v>0</v>
      </c>
      <c r="F211" s="5"/>
      <c r="G211" s="5"/>
      <c r="H211" s="28"/>
      <c r="I211" s="28"/>
      <c r="J211" s="26"/>
      <c r="K211" s="26"/>
      <c r="L211" s="26"/>
      <c r="M211" s="26"/>
    </row>
    <row r="212" spans="1:13" x14ac:dyDescent="0.25">
      <c r="A212" s="78" t="s">
        <v>573</v>
      </c>
      <c r="B212" s="1"/>
      <c r="C212" s="1"/>
      <c r="D212" s="2" t="s">
        <v>220</v>
      </c>
      <c r="E212" s="5">
        <v>0</v>
      </c>
      <c r="F212" s="5">
        <v>0</v>
      </c>
      <c r="G212" s="5">
        <v>0</v>
      </c>
      <c r="H212" s="28">
        <f t="shared" si="8"/>
        <v>0</v>
      </c>
      <c r="I212" s="28"/>
      <c r="J212" s="26"/>
      <c r="K212" s="26"/>
      <c r="L212" s="26"/>
      <c r="M212" s="26"/>
    </row>
    <row r="213" spans="1:13" x14ac:dyDescent="0.25">
      <c r="A213" s="78" t="s">
        <v>575</v>
      </c>
      <c r="B213" s="1"/>
      <c r="C213" s="1"/>
      <c r="D213" s="2" t="s">
        <v>221</v>
      </c>
      <c r="E213" s="5">
        <v>0</v>
      </c>
      <c r="F213" s="5">
        <v>0</v>
      </c>
      <c r="G213" s="5">
        <v>0</v>
      </c>
      <c r="H213" s="28">
        <f t="shared" si="8"/>
        <v>0</v>
      </c>
      <c r="I213" s="28"/>
      <c r="J213" s="26"/>
      <c r="K213" s="26"/>
      <c r="L213" s="26"/>
      <c r="M213" s="26"/>
    </row>
    <row r="214" spans="1:13" x14ac:dyDescent="0.25">
      <c r="A214" s="78" t="s">
        <v>578</v>
      </c>
      <c r="B214" s="1">
        <v>2027</v>
      </c>
      <c r="C214" s="1"/>
      <c r="D214" s="2" t="s">
        <v>587</v>
      </c>
      <c r="E214" s="5">
        <v>0</v>
      </c>
      <c r="F214" s="5"/>
      <c r="G214" s="5"/>
      <c r="H214" s="28"/>
      <c r="I214" s="28"/>
      <c r="J214" s="26"/>
      <c r="K214" s="26"/>
      <c r="L214" s="26"/>
      <c r="M214" s="26"/>
    </row>
    <row r="215" spans="1:13" x14ac:dyDescent="0.25">
      <c r="A215" s="78" t="s">
        <v>581</v>
      </c>
      <c r="B215" s="1"/>
      <c r="C215" s="1"/>
      <c r="D215" s="59" t="s">
        <v>222</v>
      </c>
      <c r="E215" s="5">
        <v>0</v>
      </c>
      <c r="F215" s="5">
        <v>0</v>
      </c>
      <c r="G215" s="5">
        <v>0</v>
      </c>
      <c r="H215" s="28">
        <f t="shared" si="8"/>
        <v>0</v>
      </c>
      <c r="I215" s="28"/>
      <c r="J215" s="26"/>
      <c r="K215" s="26"/>
      <c r="L215" s="26"/>
      <c r="M215" s="26"/>
    </row>
    <row r="216" spans="1:13" x14ac:dyDescent="0.25">
      <c r="A216" s="78" t="s">
        <v>583</v>
      </c>
      <c r="B216" s="1"/>
      <c r="C216" s="1"/>
      <c r="D216" s="2" t="s">
        <v>223</v>
      </c>
      <c r="E216" s="5">
        <v>0</v>
      </c>
      <c r="F216" s="5">
        <v>0</v>
      </c>
      <c r="G216" s="5">
        <v>0</v>
      </c>
      <c r="H216" s="28">
        <f t="shared" si="8"/>
        <v>0</v>
      </c>
      <c r="I216" s="28"/>
      <c r="J216" s="26"/>
      <c r="K216" s="26"/>
      <c r="L216" s="26"/>
      <c r="M216" s="26"/>
    </row>
    <row r="217" spans="1:13" x14ac:dyDescent="0.25">
      <c r="A217" s="78" t="s">
        <v>589</v>
      </c>
      <c r="B217" s="1"/>
      <c r="C217" s="1"/>
      <c r="D217" s="2" t="s">
        <v>224</v>
      </c>
      <c r="E217" s="5">
        <v>0</v>
      </c>
      <c r="F217" s="5">
        <v>0</v>
      </c>
      <c r="G217" s="5"/>
      <c r="H217" s="28"/>
      <c r="I217" s="28"/>
      <c r="J217" s="26"/>
      <c r="K217" s="26"/>
      <c r="L217" s="26"/>
      <c r="M217" s="26"/>
    </row>
    <row r="218" spans="1:13" x14ac:dyDescent="0.25">
      <c r="A218" s="78" t="s">
        <v>590</v>
      </c>
      <c r="B218" s="1">
        <v>2027</v>
      </c>
      <c r="C218" s="1"/>
      <c r="D218" s="79" t="s">
        <v>585</v>
      </c>
      <c r="E218" s="5">
        <v>0</v>
      </c>
      <c r="F218" s="5"/>
      <c r="G218" s="5"/>
      <c r="H218" s="28"/>
      <c r="I218" s="28"/>
      <c r="J218" s="26"/>
      <c r="K218" s="26"/>
      <c r="L218" s="26"/>
      <c r="M218" s="26"/>
    </row>
    <row r="219" spans="1:13" x14ac:dyDescent="0.25">
      <c r="A219" s="78" t="s">
        <v>591</v>
      </c>
      <c r="B219" s="1">
        <v>2027</v>
      </c>
      <c r="C219" s="1"/>
      <c r="D219" s="79" t="s">
        <v>586</v>
      </c>
      <c r="E219" s="5">
        <v>0</v>
      </c>
      <c r="F219" s="5"/>
      <c r="G219" s="5"/>
      <c r="H219" s="28"/>
      <c r="I219" s="28"/>
      <c r="J219" s="26"/>
      <c r="K219" s="26"/>
      <c r="L219" s="26"/>
      <c r="M219" s="26"/>
    </row>
    <row r="220" spans="1:13" x14ac:dyDescent="0.25">
      <c r="A220" s="78" t="s">
        <v>592</v>
      </c>
      <c r="B220" s="1"/>
      <c r="C220" s="1"/>
      <c r="D220" s="2" t="s">
        <v>225</v>
      </c>
      <c r="E220" s="5">
        <v>0</v>
      </c>
      <c r="F220" s="5">
        <v>0</v>
      </c>
      <c r="G220" s="5">
        <v>0</v>
      </c>
      <c r="H220" s="28">
        <f>+G220+F220+E220</f>
        <v>0</v>
      </c>
      <c r="I220" s="28"/>
      <c r="J220" s="26"/>
      <c r="K220" s="26"/>
      <c r="L220" s="26"/>
      <c r="M220" s="26"/>
    </row>
    <row r="221" spans="1:13" x14ac:dyDescent="0.25">
      <c r="A221" s="78" t="s">
        <v>593</v>
      </c>
      <c r="B221" s="66">
        <v>2027</v>
      </c>
      <c r="C221" s="1"/>
      <c r="D221" s="21" t="s">
        <v>226</v>
      </c>
      <c r="E221" s="5">
        <v>0</v>
      </c>
      <c r="F221" s="5">
        <v>0</v>
      </c>
      <c r="G221" s="5">
        <v>0</v>
      </c>
      <c r="H221" s="28">
        <f>+G221+F221+E221</f>
        <v>0</v>
      </c>
      <c r="I221" s="28"/>
      <c r="J221" s="26"/>
      <c r="K221" s="26"/>
      <c r="L221" s="26"/>
      <c r="M221" s="26"/>
    </row>
    <row r="222" spans="1:13" x14ac:dyDescent="0.25">
      <c r="A222" s="78" t="s">
        <v>600</v>
      </c>
      <c r="B222" s="1"/>
      <c r="C222" s="1"/>
      <c r="D222" s="2" t="s">
        <v>227</v>
      </c>
      <c r="E222" s="5">
        <v>3</v>
      </c>
      <c r="F222" s="5">
        <v>3</v>
      </c>
      <c r="G222" s="5">
        <v>8</v>
      </c>
      <c r="H222" s="28">
        <f>+G222+F222+E222</f>
        <v>14</v>
      </c>
      <c r="I222" s="28"/>
      <c r="J222" s="26"/>
      <c r="K222" s="26"/>
      <c r="L222" s="26"/>
      <c r="M222" s="26"/>
    </row>
    <row r="223" spans="1:13" x14ac:dyDescent="0.25">
      <c r="A223" s="78" t="s">
        <v>603</v>
      </c>
      <c r="B223" s="1"/>
      <c r="C223" s="1"/>
      <c r="D223" s="59" t="s">
        <v>228</v>
      </c>
      <c r="E223" s="5">
        <v>0</v>
      </c>
      <c r="F223" s="5">
        <v>0</v>
      </c>
      <c r="G223" s="5">
        <v>0</v>
      </c>
      <c r="H223" s="28">
        <f>+G223+F223+E223</f>
        <v>0</v>
      </c>
      <c r="I223" s="28"/>
      <c r="J223" s="26"/>
      <c r="K223" s="26"/>
      <c r="L223" s="26"/>
      <c r="M223" s="26"/>
    </row>
    <row r="224" spans="1:13" x14ac:dyDescent="0.25">
      <c r="A224" s="78" t="s">
        <v>604</v>
      </c>
      <c r="B224" s="1"/>
      <c r="C224" s="1"/>
      <c r="D224" s="68" t="s">
        <v>229</v>
      </c>
      <c r="E224" s="5">
        <v>0</v>
      </c>
      <c r="F224" s="5">
        <v>0</v>
      </c>
      <c r="G224" s="5">
        <v>0</v>
      </c>
      <c r="H224" s="28"/>
      <c r="I224" s="28"/>
      <c r="J224" s="26"/>
      <c r="K224" s="26"/>
      <c r="L224" s="26"/>
      <c r="M224" s="26"/>
    </row>
    <row r="225" spans="1:13" x14ac:dyDescent="0.25">
      <c r="A225" s="78" t="s">
        <v>606</v>
      </c>
      <c r="B225" s="1"/>
      <c r="C225" s="1"/>
      <c r="D225" s="2" t="s">
        <v>230</v>
      </c>
      <c r="E225" s="5">
        <v>0</v>
      </c>
      <c r="F225" s="5">
        <v>0</v>
      </c>
      <c r="G225" s="5">
        <v>0</v>
      </c>
      <c r="H225" s="28">
        <f>+G225+F225+E225</f>
        <v>0</v>
      </c>
      <c r="I225" s="28"/>
      <c r="J225" s="26"/>
      <c r="K225" s="26"/>
      <c r="L225" s="26"/>
      <c r="M225" s="26"/>
    </row>
    <row r="226" spans="1:13" x14ac:dyDescent="0.25">
      <c r="A226" s="78" t="s">
        <v>614</v>
      </c>
      <c r="B226" s="1"/>
      <c r="C226" s="1"/>
      <c r="D226" s="2" t="s">
        <v>231</v>
      </c>
      <c r="E226" s="5">
        <v>0</v>
      </c>
      <c r="F226" s="5">
        <v>0</v>
      </c>
      <c r="G226" s="5">
        <v>0</v>
      </c>
      <c r="H226" s="28">
        <f>+G226+F226+E226</f>
        <v>0</v>
      </c>
      <c r="I226" s="28"/>
      <c r="J226" s="26"/>
      <c r="K226" s="26"/>
      <c r="L226" s="26"/>
      <c r="M226" s="26"/>
    </row>
    <row r="227" spans="1:13" x14ac:dyDescent="0.25">
      <c r="A227" s="28"/>
      <c r="B227" s="1"/>
      <c r="C227" s="1"/>
      <c r="D227" s="2"/>
      <c r="E227" s="5"/>
      <c r="F227" s="28"/>
      <c r="G227" s="5"/>
      <c r="H227" s="28"/>
      <c r="I227" s="28"/>
      <c r="J227" s="26"/>
      <c r="K227" s="26"/>
      <c r="L227" s="26"/>
      <c r="M227" s="26"/>
    </row>
    <row r="228" spans="1:13" x14ac:dyDescent="0.25">
      <c r="A228" s="5"/>
      <c r="B228" s="1"/>
      <c r="C228" s="1"/>
      <c r="D228" s="2"/>
      <c r="E228" s="2"/>
      <c r="F228" s="5"/>
      <c r="G228" s="5"/>
      <c r="H228" s="28"/>
      <c r="I228" s="28"/>
      <c r="J228" s="26"/>
      <c r="K228" s="26"/>
      <c r="L228" s="26"/>
      <c r="M228" s="26"/>
    </row>
    <row r="229" spans="1:13" x14ac:dyDescent="0.25">
      <c r="A229" s="5"/>
      <c r="B229" s="1"/>
      <c r="C229" s="1"/>
      <c r="D229" s="2"/>
      <c r="E229" s="2"/>
      <c r="F229" s="5"/>
      <c r="G229" s="5"/>
      <c r="H229" s="28"/>
      <c r="I229" s="28"/>
      <c r="J229" s="26"/>
      <c r="K229" s="26"/>
      <c r="L229" s="26"/>
      <c r="M229" s="26"/>
    </row>
    <row r="230" spans="1:13" x14ac:dyDescent="0.25">
      <c r="A230" s="5"/>
      <c r="B230" s="1"/>
      <c r="C230" s="1"/>
      <c r="D230" s="2"/>
      <c r="E230" s="2"/>
      <c r="F230" s="5"/>
      <c r="G230" s="5"/>
      <c r="H230" s="28"/>
      <c r="I230" s="28"/>
      <c r="J230" s="26"/>
      <c r="K230" s="26"/>
      <c r="L230" s="26"/>
      <c r="M230" s="26"/>
    </row>
    <row r="231" spans="1:13" x14ac:dyDescent="0.25">
      <c r="A231" s="5"/>
      <c r="B231" s="1"/>
      <c r="C231" s="1"/>
      <c r="D231" s="2"/>
      <c r="E231" s="2"/>
      <c r="F231" s="5"/>
      <c r="G231" s="5"/>
      <c r="H231" s="28"/>
      <c r="I231" s="28"/>
      <c r="J231" s="26"/>
      <c r="K231" s="26"/>
      <c r="L231" s="26"/>
      <c r="M231" s="26"/>
    </row>
    <row r="232" spans="1:13" x14ac:dyDescent="0.25">
      <c r="A232" s="5"/>
      <c r="B232" s="1"/>
      <c r="C232" s="1"/>
      <c r="D232" s="2"/>
      <c r="E232" s="2"/>
      <c r="F232" s="5"/>
      <c r="G232" s="5"/>
      <c r="H232" s="28"/>
      <c r="I232" s="28"/>
      <c r="J232" s="26"/>
      <c r="K232" s="26"/>
      <c r="L232" s="26"/>
      <c r="M232" s="26"/>
    </row>
    <row r="233" spans="1:13" x14ac:dyDescent="0.25">
      <c r="A233" s="28"/>
      <c r="B233" s="1"/>
      <c r="C233" s="1"/>
      <c r="D233" s="21"/>
      <c r="E233" s="21"/>
      <c r="F233" s="28"/>
      <c r="G233" s="5"/>
      <c r="H233" s="28"/>
      <c r="I233" s="28"/>
      <c r="J233" s="26"/>
      <c r="K233" s="26"/>
      <c r="L233" s="26"/>
      <c r="M233" s="26"/>
    </row>
    <row r="234" spans="1:13" x14ac:dyDescent="0.25">
      <c r="A234" s="5"/>
      <c r="B234" s="1"/>
      <c r="C234" s="1"/>
      <c r="D234" s="2"/>
      <c r="E234" s="1"/>
      <c r="F234" s="28"/>
      <c r="G234" s="5"/>
      <c r="H234" s="28"/>
      <c r="I234" s="28"/>
      <c r="J234" s="26"/>
      <c r="K234" s="26"/>
      <c r="L234" s="26"/>
      <c r="M234" s="26"/>
    </row>
    <row r="235" spans="1:13" x14ac:dyDescent="0.25">
      <c r="A235" s="5"/>
      <c r="B235" s="1"/>
      <c r="C235" s="1"/>
      <c r="D235" s="2"/>
      <c r="E235" s="5"/>
      <c r="F235" s="28"/>
      <c r="G235" s="5"/>
      <c r="H235" s="28"/>
      <c r="I235" s="28"/>
      <c r="J235" s="26"/>
      <c r="K235" s="26"/>
      <c r="L235" s="26"/>
      <c r="M235" s="26"/>
    </row>
    <row r="236" spans="1:13" x14ac:dyDescent="0.25">
      <c r="A236" s="28"/>
      <c r="B236" s="1"/>
      <c r="C236" s="1"/>
      <c r="D236" s="2"/>
      <c r="E236" s="28"/>
      <c r="F236" s="28"/>
      <c r="G236" s="5"/>
      <c r="H236" s="28"/>
      <c r="I236" s="28"/>
      <c r="J236" s="26"/>
      <c r="K236" s="26"/>
      <c r="L236" s="26"/>
      <c r="M236" s="26"/>
    </row>
    <row r="237" spans="1:13" x14ac:dyDescent="0.25">
      <c r="A237" s="28"/>
      <c r="B237" s="1"/>
      <c r="C237" s="1"/>
      <c r="D237" s="2"/>
      <c r="E237" s="28"/>
      <c r="F237" s="28"/>
      <c r="G237" s="5"/>
      <c r="H237" s="28"/>
      <c r="I237" s="28"/>
      <c r="J237" s="26"/>
      <c r="K237" s="26"/>
      <c r="L237" s="26"/>
      <c r="M237" s="26"/>
    </row>
    <row r="238" spans="1:13" x14ac:dyDescent="0.25">
      <c r="A238" s="28"/>
      <c r="B238" s="1"/>
      <c r="C238" s="1"/>
      <c r="D238" s="2"/>
      <c r="E238" s="28"/>
      <c r="F238" s="28"/>
      <c r="G238" s="5"/>
      <c r="H238" s="28"/>
      <c r="I238" s="28"/>
      <c r="J238" s="26"/>
      <c r="K238" s="26"/>
      <c r="L238" s="26"/>
      <c r="M238" s="26"/>
    </row>
    <row r="239" spans="1:13" x14ac:dyDescent="0.25">
      <c r="A239" s="28"/>
      <c r="B239" s="16"/>
      <c r="C239" s="16"/>
      <c r="D239" s="21"/>
      <c r="E239" s="28"/>
      <c r="F239" s="28"/>
      <c r="G239" s="28"/>
      <c r="H239" s="28"/>
      <c r="I239" s="28"/>
      <c r="J239" s="26"/>
      <c r="K239" s="26"/>
      <c r="L239" s="26"/>
      <c r="M239" s="26"/>
    </row>
    <row r="240" spans="1:13" x14ac:dyDescent="0.25">
      <c r="A240" s="28"/>
      <c r="B240" s="16"/>
      <c r="C240" s="16"/>
      <c r="D240" s="21"/>
      <c r="E240" s="28"/>
      <c r="F240" s="28"/>
      <c r="G240" s="28"/>
      <c r="H240" s="28"/>
      <c r="I240" s="28"/>
      <c r="J240" s="26"/>
      <c r="K240" s="26"/>
      <c r="L240" s="26"/>
      <c r="M240" s="26"/>
    </row>
    <row r="241" spans="1:13" x14ac:dyDescent="0.25">
      <c r="A241" s="28"/>
      <c r="B241" s="16"/>
      <c r="C241" s="16"/>
      <c r="D241" s="21"/>
      <c r="E241" s="28"/>
      <c r="F241" s="28"/>
      <c r="G241" s="28"/>
      <c r="H241" s="28"/>
      <c r="I241" s="28"/>
      <c r="J241" s="26"/>
      <c r="K241" s="26"/>
      <c r="L241" s="26"/>
      <c r="M241" s="26"/>
    </row>
    <row r="242" spans="1:13" x14ac:dyDescent="0.25">
      <c r="A242" s="28"/>
      <c r="B242" s="16"/>
      <c r="C242" s="16"/>
      <c r="D242" s="21"/>
      <c r="E242" s="28"/>
      <c r="F242" s="28"/>
      <c r="G242" s="28"/>
      <c r="H242" s="28"/>
      <c r="I242" s="28"/>
      <c r="J242" s="26"/>
      <c r="K242" s="26"/>
      <c r="L242" s="26"/>
      <c r="M242" s="26"/>
    </row>
    <row r="243" spans="1:13" x14ac:dyDescent="0.25">
      <c r="A243" s="28"/>
      <c r="B243" s="16"/>
      <c r="C243" s="16"/>
      <c r="D243" s="21"/>
      <c r="E243" s="28"/>
      <c r="F243" s="28"/>
      <c r="G243" s="28"/>
      <c r="H243" s="28"/>
      <c r="I243" s="28"/>
      <c r="J243" s="26"/>
      <c r="K243" s="26"/>
      <c r="L243" s="26"/>
      <c r="M243" s="26"/>
    </row>
    <row r="244" spans="1:13" x14ac:dyDescent="0.25">
      <c r="A244" s="28"/>
      <c r="B244" s="16"/>
      <c r="C244" s="16"/>
      <c r="D244" s="21"/>
      <c r="E244" s="28"/>
      <c r="F244" s="28"/>
      <c r="G244" s="28"/>
      <c r="H244" s="28"/>
      <c r="I244" s="16"/>
      <c r="J244" s="26"/>
      <c r="K244" s="26"/>
      <c r="L244" s="26"/>
      <c r="M244" s="26"/>
    </row>
    <row r="245" spans="1:13" x14ac:dyDescent="0.25">
      <c r="A245" s="28"/>
      <c r="B245" s="16"/>
      <c r="C245" s="16"/>
      <c r="D245" s="21"/>
      <c r="E245" s="28"/>
      <c r="F245" s="28"/>
      <c r="G245" s="28"/>
      <c r="H245" s="28"/>
      <c r="I245" s="16"/>
      <c r="J245" s="26"/>
      <c r="K245" s="26"/>
      <c r="L245" s="26"/>
      <c r="M245" s="26"/>
    </row>
    <row r="246" spans="1:13" x14ac:dyDescent="0.25">
      <c r="A246" s="28"/>
      <c r="B246" s="16"/>
      <c r="C246" s="16"/>
      <c r="D246" s="21"/>
      <c r="E246" s="28"/>
      <c r="F246" s="28"/>
      <c r="G246" s="28"/>
      <c r="H246" s="28"/>
      <c r="I246" s="19"/>
      <c r="J246" s="26"/>
      <c r="K246" s="26"/>
      <c r="L246" s="26"/>
      <c r="M246" s="26"/>
    </row>
    <row r="247" spans="1:13" x14ac:dyDescent="0.25">
      <c r="A247" s="28"/>
      <c r="B247" s="16"/>
      <c r="C247" s="16"/>
      <c r="D247" s="21"/>
      <c r="E247" s="28"/>
      <c r="F247" s="16"/>
      <c r="G247" s="28"/>
      <c r="H247" s="28"/>
      <c r="I247" s="17"/>
      <c r="J247" s="26"/>
      <c r="K247" s="26"/>
      <c r="L247" s="26"/>
      <c r="M247" s="26"/>
    </row>
    <row r="248" spans="1:13" x14ac:dyDescent="0.25">
      <c r="A248" s="28"/>
      <c r="B248" s="16"/>
      <c r="C248" s="16"/>
      <c r="D248" s="21"/>
      <c r="E248" s="28"/>
      <c r="F248" s="16"/>
      <c r="G248" s="28"/>
      <c r="H248" s="28"/>
      <c r="I248" s="17"/>
      <c r="J248" s="26"/>
      <c r="K248" s="26"/>
      <c r="L248" s="26"/>
      <c r="M248" s="26"/>
    </row>
    <row r="249" spans="1:13" x14ac:dyDescent="0.25">
      <c r="A249" s="28"/>
      <c r="B249" s="16"/>
      <c r="C249" s="16"/>
      <c r="D249" s="21"/>
      <c r="E249" s="21"/>
      <c r="F249" s="16"/>
      <c r="G249" s="16"/>
      <c r="H249" s="16"/>
      <c r="I249" s="17"/>
      <c r="J249" s="26"/>
      <c r="K249" s="26"/>
      <c r="L249" s="26"/>
      <c r="M249" s="26"/>
    </row>
    <row r="250" spans="1:13" x14ac:dyDescent="0.25">
      <c r="A250" s="28"/>
      <c r="B250" s="16"/>
      <c r="C250" s="16"/>
      <c r="D250" s="21"/>
      <c r="E250" s="21"/>
      <c r="F250" s="27"/>
      <c r="G250" s="16"/>
      <c r="H250" s="16"/>
      <c r="I250" s="17"/>
      <c r="J250" s="26"/>
      <c r="K250" s="26"/>
      <c r="L250" s="26"/>
      <c r="M250" s="26"/>
    </row>
    <row r="251" spans="1:13" x14ac:dyDescent="0.25">
      <c r="A251" s="28"/>
      <c r="B251" s="16"/>
      <c r="C251" s="16"/>
      <c r="D251" s="21"/>
      <c r="E251" s="21"/>
      <c r="F251" s="27"/>
      <c r="G251" s="16"/>
      <c r="H251" s="16"/>
      <c r="I251" s="17"/>
      <c r="J251" s="26"/>
      <c r="K251" s="26"/>
      <c r="L251" s="26"/>
      <c r="M251" s="26"/>
    </row>
    <row r="252" spans="1:13" x14ac:dyDescent="0.25">
      <c r="A252" s="28"/>
      <c r="B252" s="16"/>
      <c r="C252" s="16"/>
      <c r="D252" s="21"/>
      <c r="E252" s="21"/>
      <c r="F252" s="16"/>
      <c r="G252" s="16"/>
      <c r="H252" s="16"/>
      <c r="I252" s="17"/>
      <c r="J252" s="26"/>
      <c r="K252" s="26"/>
      <c r="L252" s="26"/>
      <c r="M252" s="26"/>
    </row>
    <row r="253" spans="1:13" x14ac:dyDescent="0.25">
      <c r="A253" s="28"/>
      <c r="B253" s="16"/>
      <c r="C253" s="16"/>
      <c r="D253" s="21"/>
      <c r="E253" s="21"/>
      <c r="F253" s="16"/>
      <c r="G253" s="16"/>
      <c r="H253" s="16"/>
      <c r="I253" s="17"/>
      <c r="J253" s="26"/>
      <c r="K253" s="26"/>
      <c r="L253" s="26"/>
      <c r="M253" s="26"/>
    </row>
    <row r="254" spans="1:13" x14ac:dyDescent="0.25">
      <c r="A254" s="28"/>
      <c r="B254" s="16"/>
      <c r="C254" s="16"/>
      <c r="D254" s="21"/>
      <c r="E254" s="21"/>
      <c r="F254" s="16"/>
      <c r="G254" s="16"/>
      <c r="H254" s="16"/>
      <c r="I254" s="24"/>
      <c r="J254" s="26"/>
      <c r="K254" s="26"/>
      <c r="L254" s="26"/>
      <c r="M254" s="26"/>
    </row>
    <row r="255" spans="1:13" x14ac:dyDescent="0.25">
      <c r="A255" s="28"/>
      <c r="B255" s="16"/>
      <c r="C255" s="16"/>
      <c r="D255" s="21"/>
      <c r="E255" s="21"/>
      <c r="F255" s="16"/>
      <c r="G255" s="16"/>
      <c r="H255" s="16"/>
      <c r="I255" s="17"/>
      <c r="J255" s="26"/>
      <c r="K255" s="26"/>
      <c r="L255" s="26"/>
      <c r="M255" s="26"/>
    </row>
    <row r="256" spans="1:13" x14ac:dyDescent="0.25">
      <c r="A256" s="28"/>
      <c r="B256" s="16"/>
      <c r="C256" s="16"/>
      <c r="D256" s="21"/>
      <c r="E256" s="21"/>
      <c r="F256" s="16"/>
      <c r="G256" s="16"/>
      <c r="H256" s="16"/>
      <c r="I256" s="17"/>
      <c r="J256" s="26"/>
      <c r="K256" s="26"/>
      <c r="L256" s="26"/>
      <c r="M256" s="26"/>
    </row>
    <row r="257" spans="1:13" x14ac:dyDescent="0.25">
      <c r="A257" s="28"/>
      <c r="B257" s="16"/>
      <c r="C257" s="19"/>
      <c r="D257" s="18"/>
      <c r="E257" s="18"/>
      <c r="F257" s="16"/>
      <c r="G257" s="16"/>
      <c r="H257" s="16"/>
      <c r="I257" s="17"/>
      <c r="J257" s="26"/>
      <c r="K257" s="26"/>
      <c r="L257" s="26"/>
      <c r="M257" s="26"/>
    </row>
    <row r="258" spans="1:13" x14ac:dyDescent="0.25">
      <c r="A258" s="28"/>
      <c r="B258" s="16"/>
      <c r="C258" s="16"/>
      <c r="D258" s="21"/>
      <c r="E258" s="21"/>
      <c r="F258" s="16"/>
      <c r="G258" s="16"/>
      <c r="H258" s="16"/>
      <c r="I258" s="17"/>
      <c r="J258" s="26"/>
      <c r="K258" s="26"/>
      <c r="L258" s="26"/>
      <c r="M258" s="26"/>
    </row>
    <row r="259" spans="1:13" x14ac:dyDescent="0.25">
      <c r="A259" s="28"/>
      <c r="B259" s="16"/>
      <c r="C259" s="16"/>
      <c r="D259" s="21"/>
      <c r="E259" s="21"/>
      <c r="F259" s="16"/>
      <c r="G259" s="16"/>
      <c r="H259" s="16"/>
      <c r="I259" s="20"/>
      <c r="J259" s="26"/>
      <c r="K259" s="26"/>
      <c r="L259" s="26"/>
      <c r="M259" s="26"/>
    </row>
    <row r="260" spans="1:13" x14ac:dyDescent="0.25">
      <c r="A260" s="28"/>
      <c r="B260" s="16"/>
      <c r="C260" s="16"/>
      <c r="D260" s="21"/>
      <c r="E260" s="21"/>
      <c r="F260" s="19"/>
      <c r="G260" s="16"/>
      <c r="H260" s="16"/>
      <c r="I260" s="17"/>
      <c r="J260" s="26"/>
      <c r="K260" s="26"/>
      <c r="L260" s="26"/>
      <c r="M260" s="26"/>
    </row>
    <row r="261" spans="1:13" x14ac:dyDescent="0.25">
      <c r="A261" s="28"/>
      <c r="B261" s="16"/>
      <c r="C261" s="16"/>
      <c r="D261" s="21"/>
      <c r="E261" s="21"/>
      <c r="F261" s="16"/>
      <c r="G261" s="16"/>
      <c r="H261" s="16"/>
      <c r="I261" s="17"/>
      <c r="J261" s="26"/>
      <c r="K261" s="26"/>
      <c r="L261" s="26"/>
      <c r="M261" s="26"/>
    </row>
    <row r="262" spans="1:13" x14ac:dyDescent="0.25">
      <c r="A262" s="28"/>
      <c r="B262" s="16"/>
      <c r="C262" s="16"/>
      <c r="D262" s="21"/>
      <c r="E262" s="21"/>
      <c r="F262" s="16"/>
      <c r="G262" s="16"/>
      <c r="H262" s="16"/>
      <c r="I262" s="17"/>
      <c r="J262" s="26"/>
      <c r="K262" s="26"/>
      <c r="L262" s="26"/>
      <c r="M262" s="26"/>
    </row>
    <row r="263" spans="1:13" x14ac:dyDescent="0.25">
      <c r="A263" s="28"/>
      <c r="B263" s="16"/>
      <c r="C263" s="16"/>
      <c r="D263" s="18"/>
      <c r="E263" s="18"/>
      <c r="F263" s="16"/>
      <c r="G263" s="16"/>
      <c r="H263" s="16"/>
      <c r="I263" s="19"/>
      <c r="J263" s="26"/>
      <c r="K263" s="26"/>
      <c r="L263" s="26"/>
      <c r="M263" s="26"/>
    </row>
    <row r="264" spans="1:13" x14ac:dyDescent="0.25">
      <c r="A264" s="28"/>
      <c r="B264" s="16"/>
      <c r="C264" s="16"/>
      <c r="D264" s="21"/>
      <c r="E264" s="21"/>
      <c r="F264" s="16"/>
      <c r="G264" s="16"/>
      <c r="H264" s="16"/>
      <c r="I264" s="19"/>
      <c r="J264" s="26"/>
      <c r="K264" s="26"/>
      <c r="L264" s="26"/>
      <c r="M264" s="26"/>
    </row>
    <row r="265" spans="1:13" x14ac:dyDescent="0.25">
      <c r="A265" s="28"/>
      <c r="B265" s="16"/>
      <c r="C265" s="16"/>
      <c r="D265" s="21"/>
      <c r="E265" s="21"/>
      <c r="F265" s="16"/>
      <c r="G265" s="16"/>
      <c r="H265" s="16"/>
      <c r="I265" s="17"/>
      <c r="J265" s="26"/>
      <c r="K265" s="26"/>
      <c r="L265" s="26"/>
      <c r="M265" s="26"/>
    </row>
    <row r="266" spans="1:13" x14ac:dyDescent="0.25">
      <c r="A266" s="28"/>
      <c r="B266" s="16"/>
      <c r="C266" s="16"/>
      <c r="D266" s="18"/>
      <c r="E266" s="18"/>
      <c r="F266" s="19"/>
      <c r="G266" s="16"/>
      <c r="H266" s="16"/>
      <c r="I266" s="17"/>
      <c r="J266" s="26"/>
      <c r="K266" s="26"/>
      <c r="L266" s="26"/>
      <c r="M266" s="26"/>
    </row>
    <row r="267" spans="1:13" x14ac:dyDescent="0.25">
      <c r="A267" s="28"/>
      <c r="B267" s="16"/>
      <c r="C267" s="16"/>
      <c r="D267" s="21"/>
      <c r="E267" s="21"/>
      <c r="F267" s="16"/>
      <c r="G267" s="16"/>
      <c r="H267" s="16"/>
      <c r="I267" s="17"/>
      <c r="J267" s="26"/>
      <c r="K267" s="26"/>
      <c r="L267" s="26"/>
      <c r="M267" s="26"/>
    </row>
    <row r="268" spans="1:13" x14ac:dyDescent="0.25">
      <c r="A268" s="28"/>
      <c r="B268" s="16"/>
      <c r="C268" s="16"/>
      <c r="D268" s="21"/>
      <c r="E268" s="21"/>
      <c r="F268" s="16"/>
      <c r="G268" s="16"/>
      <c r="H268" s="16"/>
      <c r="I268" s="17"/>
      <c r="J268" s="26"/>
      <c r="K268" s="26"/>
      <c r="L268" s="26"/>
      <c r="M268" s="26"/>
    </row>
    <row r="269" spans="1:13" x14ac:dyDescent="0.25">
      <c r="A269" s="28"/>
      <c r="B269" s="16"/>
      <c r="C269" s="16"/>
      <c r="D269" s="21"/>
      <c r="E269" s="21"/>
      <c r="F269" s="16"/>
      <c r="G269" s="16"/>
      <c r="H269" s="16"/>
      <c r="I269" s="17"/>
      <c r="J269" s="26"/>
      <c r="K269" s="26"/>
      <c r="L269" s="26"/>
      <c r="M269" s="26"/>
    </row>
    <row r="270" spans="1:13" x14ac:dyDescent="0.25">
      <c r="A270" s="28"/>
      <c r="B270" s="16"/>
      <c r="C270" s="16"/>
      <c r="D270" s="18"/>
      <c r="E270" s="18"/>
      <c r="F270" s="19"/>
      <c r="G270" s="16"/>
      <c r="H270" s="16"/>
      <c r="I270" s="17"/>
      <c r="J270" s="26"/>
      <c r="K270" s="26"/>
      <c r="L270" s="26"/>
      <c r="M270" s="26"/>
    </row>
    <row r="271" spans="1:13" x14ac:dyDescent="0.25">
      <c r="A271" s="28"/>
      <c r="B271" s="16"/>
      <c r="C271" s="16"/>
      <c r="D271" s="18"/>
      <c r="E271" s="18"/>
      <c r="F271" s="16"/>
      <c r="G271" s="16"/>
      <c r="H271" s="16"/>
      <c r="I271" s="17"/>
      <c r="J271" s="26"/>
      <c r="K271" s="26"/>
      <c r="L271" s="26"/>
      <c r="M271" s="26"/>
    </row>
    <row r="272" spans="1:13" x14ac:dyDescent="0.25">
      <c r="A272" s="28"/>
      <c r="B272" s="16"/>
      <c r="C272" s="16"/>
      <c r="D272" s="21"/>
      <c r="E272" s="21"/>
      <c r="F272" s="16"/>
      <c r="G272" s="16"/>
      <c r="H272" s="16"/>
      <c r="I272" s="17"/>
      <c r="J272" s="26"/>
      <c r="K272" s="26"/>
      <c r="L272" s="26"/>
      <c r="M272" s="26"/>
    </row>
    <row r="273" spans="1:13" x14ac:dyDescent="0.25">
      <c r="A273" s="26"/>
      <c r="B273" s="16"/>
      <c r="C273" s="16"/>
      <c r="D273" s="21"/>
      <c r="E273" s="21"/>
      <c r="F273" s="16"/>
      <c r="G273" s="16"/>
      <c r="H273" s="16"/>
      <c r="I273" s="17"/>
      <c r="J273" s="26"/>
      <c r="K273" s="26"/>
      <c r="L273" s="26"/>
      <c r="M273" s="26"/>
    </row>
    <row r="274" spans="1:13" x14ac:dyDescent="0.25">
      <c r="A274" s="26"/>
      <c r="B274" s="16"/>
      <c r="C274" s="16"/>
      <c r="D274" s="21"/>
      <c r="E274" s="21"/>
      <c r="F274" s="16"/>
      <c r="G274" s="16"/>
      <c r="H274" s="16"/>
      <c r="I274" s="17"/>
      <c r="J274" s="26"/>
      <c r="K274" s="26"/>
      <c r="L274" s="26"/>
      <c r="M274" s="26"/>
    </row>
    <row r="275" spans="1:13" x14ac:dyDescent="0.25">
      <c r="A275" s="26"/>
      <c r="B275" s="16"/>
      <c r="C275" s="16"/>
      <c r="D275" s="21"/>
      <c r="E275" s="21"/>
      <c r="F275" s="16"/>
      <c r="G275" s="16"/>
      <c r="H275" s="16"/>
      <c r="I275" s="17"/>
      <c r="J275" s="26"/>
      <c r="K275" s="26"/>
      <c r="L275" s="26"/>
      <c r="M275" s="26"/>
    </row>
    <row r="276" spans="1:13" x14ac:dyDescent="0.25">
      <c r="A276" s="26"/>
      <c r="B276" s="16"/>
      <c r="C276" s="16"/>
      <c r="D276" s="21"/>
      <c r="E276" s="21"/>
      <c r="F276" s="16"/>
      <c r="G276" s="16"/>
      <c r="H276" s="16"/>
      <c r="I276" s="17"/>
      <c r="J276" s="26"/>
      <c r="K276" s="26"/>
      <c r="L276" s="26"/>
      <c r="M276" s="26"/>
    </row>
    <row r="277" spans="1:13" x14ac:dyDescent="0.25">
      <c r="A277" s="26"/>
      <c r="B277" s="16"/>
      <c r="C277" s="16"/>
      <c r="D277" s="21"/>
      <c r="E277" s="21"/>
      <c r="F277" s="16"/>
      <c r="G277" s="16"/>
      <c r="H277" s="16"/>
      <c r="I277" s="17"/>
      <c r="J277" s="26"/>
      <c r="K277" s="26"/>
      <c r="L277" s="26"/>
      <c r="M277" s="26"/>
    </row>
    <row r="278" spans="1:13" x14ac:dyDescent="0.25">
      <c r="A278" s="26"/>
      <c r="B278" s="16"/>
      <c r="C278" s="16"/>
      <c r="D278" s="21"/>
      <c r="E278" s="21"/>
      <c r="F278" s="16"/>
      <c r="G278" s="16"/>
      <c r="H278" s="16"/>
      <c r="I278" s="17"/>
      <c r="J278" s="26"/>
      <c r="K278" s="26"/>
      <c r="L278" s="26"/>
      <c r="M278" s="26"/>
    </row>
    <row r="279" spans="1:13" x14ac:dyDescent="0.25">
      <c r="A279" s="26"/>
      <c r="B279" s="16"/>
      <c r="C279" s="16"/>
      <c r="D279" s="21"/>
      <c r="E279" s="21"/>
      <c r="F279" s="16"/>
      <c r="G279" s="16"/>
      <c r="H279" s="16"/>
      <c r="I279" s="17"/>
      <c r="J279" s="26"/>
      <c r="K279" s="26"/>
      <c r="L279" s="26"/>
      <c r="M279" s="26"/>
    </row>
    <row r="280" spans="1:13" x14ac:dyDescent="0.25">
      <c r="A280" s="26"/>
      <c r="B280" s="16"/>
      <c r="C280" s="16"/>
      <c r="D280" s="21"/>
      <c r="E280" s="21"/>
      <c r="F280" s="16"/>
      <c r="G280" s="16"/>
      <c r="H280" s="16"/>
      <c r="I280" s="17"/>
      <c r="J280" s="26"/>
      <c r="K280" s="26"/>
      <c r="L280" s="26"/>
      <c r="M280" s="26"/>
    </row>
    <row r="281" spans="1:13" x14ac:dyDescent="0.25">
      <c r="A281" s="26"/>
      <c r="B281" s="16"/>
      <c r="C281" s="16"/>
      <c r="D281" s="21"/>
      <c r="E281" s="21"/>
      <c r="F281" s="16"/>
      <c r="G281" s="16"/>
      <c r="H281" s="16"/>
      <c r="I281" s="17"/>
      <c r="J281" s="26"/>
      <c r="K281" s="26"/>
      <c r="L281" s="26"/>
      <c r="M281" s="26"/>
    </row>
    <row r="282" spans="1:13" x14ac:dyDescent="0.25">
      <c r="A282" s="26"/>
      <c r="B282" s="16"/>
      <c r="C282" s="16"/>
      <c r="D282" s="21"/>
      <c r="E282" s="21"/>
      <c r="F282" s="16"/>
      <c r="G282" s="16"/>
      <c r="H282" s="16"/>
      <c r="I282" s="17"/>
      <c r="J282" s="26"/>
      <c r="K282" s="26"/>
      <c r="L282" s="26"/>
      <c r="M282" s="26"/>
    </row>
    <row r="283" spans="1:13" x14ac:dyDescent="0.25">
      <c r="A283" s="26"/>
      <c r="B283" s="16"/>
      <c r="C283" s="16"/>
      <c r="D283" s="21"/>
      <c r="E283" s="21"/>
      <c r="F283" s="16"/>
      <c r="G283" s="16"/>
      <c r="H283" s="16"/>
      <c r="I283" s="17"/>
      <c r="J283" s="26"/>
      <c r="K283" s="26"/>
      <c r="L283" s="26"/>
      <c r="M283" s="26"/>
    </row>
    <row r="284" spans="1:13" x14ac:dyDescent="0.25">
      <c r="A284" s="26"/>
      <c r="B284" s="16"/>
      <c r="C284" s="16"/>
      <c r="D284" s="21"/>
      <c r="E284" s="21"/>
      <c r="F284" s="16"/>
      <c r="G284" s="16"/>
      <c r="H284" s="16"/>
      <c r="I284" s="18"/>
      <c r="J284" s="26"/>
      <c r="K284" s="26"/>
      <c r="L284" s="26"/>
      <c r="M284" s="26"/>
    </row>
    <row r="285" spans="1:13" x14ac:dyDescent="0.25">
      <c r="A285" s="26"/>
      <c r="B285" s="16"/>
      <c r="C285" s="16"/>
      <c r="D285" s="21"/>
      <c r="E285" s="21"/>
      <c r="F285" s="16"/>
      <c r="G285" s="16"/>
      <c r="H285" s="16"/>
      <c r="I285" s="18"/>
      <c r="J285" s="26"/>
      <c r="K285" s="26"/>
      <c r="L285" s="26"/>
      <c r="M285" s="26"/>
    </row>
    <row r="286" spans="1:13" x14ac:dyDescent="0.25">
      <c r="A286" s="26"/>
      <c r="B286" s="16"/>
      <c r="C286" s="16"/>
      <c r="D286" s="21"/>
      <c r="E286" s="21"/>
      <c r="F286" s="16"/>
      <c r="G286" s="16"/>
      <c r="H286" s="16"/>
      <c r="I286" s="18"/>
      <c r="J286" s="26"/>
      <c r="K286" s="26"/>
      <c r="L286" s="26"/>
      <c r="M286" s="26"/>
    </row>
    <row r="287" spans="1:13" x14ac:dyDescent="0.25">
      <c r="A287" s="26"/>
      <c r="B287" s="16"/>
      <c r="C287" s="16"/>
      <c r="D287" s="21"/>
      <c r="E287" s="21"/>
      <c r="F287" s="16"/>
      <c r="G287" s="16"/>
      <c r="H287" s="16"/>
      <c r="I287" s="18"/>
      <c r="J287" s="26"/>
      <c r="K287" s="26"/>
      <c r="L287" s="26"/>
      <c r="M287" s="26"/>
    </row>
    <row r="288" spans="1:13" x14ac:dyDescent="0.25">
      <c r="A288" s="26"/>
      <c r="B288" s="16"/>
      <c r="C288" s="16"/>
      <c r="D288" s="21"/>
      <c r="E288" s="21"/>
      <c r="F288" s="16"/>
      <c r="G288" s="16"/>
      <c r="H288" s="16"/>
      <c r="I288" s="17"/>
      <c r="J288" s="26"/>
      <c r="K288" s="26"/>
      <c r="L288" s="26"/>
      <c r="M288" s="26"/>
    </row>
    <row r="289" spans="1:13" x14ac:dyDescent="0.25">
      <c r="A289" s="26"/>
      <c r="B289" s="16"/>
      <c r="C289" s="16"/>
      <c r="D289" s="21"/>
      <c r="E289" s="21"/>
      <c r="F289" s="16"/>
      <c r="G289" s="16"/>
      <c r="H289" s="16"/>
      <c r="I289" s="18"/>
      <c r="J289" s="26"/>
      <c r="K289" s="26"/>
      <c r="L289" s="26"/>
      <c r="M289" s="26"/>
    </row>
    <row r="290" spans="1:13" x14ac:dyDescent="0.25">
      <c r="A290" s="26"/>
      <c r="B290" s="16"/>
      <c r="C290" s="16"/>
      <c r="D290" s="21"/>
      <c r="E290" s="21"/>
      <c r="F290" s="16"/>
      <c r="G290" s="16"/>
      <c r="H290" s="16"/>
      <c r="I290" s="17"/>
      <c r="J290" s="26"/>
      <c r="K290" s="26"/>
      <c r="L290" s="26"/>
      <c r="M290" s="26"/>
    </row>
    <row r="291" spans="1:13" x14ac:dyDescent="0.25">
      <c r="A291" s="26"/>
      <c r="B291" s="16"/>
      <c r="C291" s="16"/>
      <c r="D291" s="21"/>
      <c r="E291" s="21"/>
      <c r="F291" s="16"/>
      <c r="G291" s="16"/>
      <c r="H291" s="16"/>
      <c r="I291" s="17"/>
      <c r="J291" s="26"/>
      <c r="K291" s="26"/>
      <c r="L291" s="26"/>
      <c r="M291" s="26"/>
    </row>
    <row r="292" spans="1:13" x14ac:dyDescent="0.25">
      <c r="A292" s="26"/>
      <c r="B292" s="16"/>
      <c r="C292" s="16"/>
      <c r="D292" s="21"/>
      <c r="E292" s="21"/>
      <c r="F292" s="16"/>
      <c r="G292" s="16"/>
      <c r="H292" s="16"/>
      <c r="I292" s="17"/>
      <c r="J292" s="26"/>
      <c r="K292" s="26"/>
      <c r="L292" s="26"/>
      <c r="M292" s="26"/>
    </row>
    <row r="293" spans="1:13" x14ac:dyDescent="0.25">
      <c r="A293" s="26"/>
      <c r="B293" s="16"/>
      <c r="C293" s="21"/>
      <c r="D293" s="21"/>
      <c r="E293" s="21"/>
      <c r="F293" s="25"/>
      <c r="G293" s="16"/>
      <c r="H293" s="16"/>
      <c r="I293" s="17"/>
      <c r="J293" s="26"/>
      <c r="K293" s="26"/>
      <c r="L293" s="26"/>
      <c r="M293" s="26"/>
    </row>
    <row r="294" spans="1:13" x14ac:dyDescent="0.25">
      <c r="A294" s="26"/>
      <c r="B294" s="16"/>
      <c r="C294" s="21"/>
      <c r="D294" s="21"/>
      <c r="E294" s="21"/>
      <c r="F294" s="25"/>
      <c r="G294" s="16"/>
      <c r="H294" s="16"/>
      <c r="I294" s="26"/>
      <c r="J294" s="26"/>
      <c r="K294" s="26"/>
      <c r="L294" s="26"/>
      <c r="M294" s="26"/>
    </row>
    <row r="295" spans="1:13" x14ac:dyDescent="0.25">
      <c r="A295" s="26"/>
      <c r="B295" s="16"/>
      <c r="C295" s="16"/>
      <c r="D295" s="21"/>
      <c r="E295" s="21"/>
      <c r="F295" s="16"/>
      <c r="G295" s="16"/>
      <c r="H295" s="16"/>
      <c r="I295" s="26"/>
      <c r="J295" s="26"/>
      <c r="K295" s="26"/>
      <c r="L295" s="26"/>
      <c r="M295" s="26"/>
    </row>
    <row r="296" spans="1:13" x14ac:dyDescent="0.25">
      <c r="A296" s="26"/>
      <c r="B296" s="16"/>
      <c r="C296" s="16"/>
      <c r="D296" s="21"/>
      <c r="E296" s="21"/>
      <c r="F296" s="16"/>
      <c r="G296" s="16"/>
      <c r="H296" s="16"/>
      <c r="I296" s="26"/>
      <c r="J296" s="26"/>
      <c r="K296" s="26"/>
      <c r="L296" s="26"/>
      <c r="M296" s="26"/>
    </row>
    <row r="297" spans="1:13" x14ac:dyDescent="0.25">
      <c r="A297" s="26"/>
      <c r="B297" s="16"/>
      <c r="C297" s="16"/>
      <c r="D297" s="21"/>
      <c r="E297" s="21"/>
      <c r="F297" s="16"/>
      <c r="G297" s="16"/>
      <c r="H297" s="16"/>
      <c r="I297" s="26"/>
      <c r="J297" s="26"/>
      <c r="K297" s="26"/>
      <c r="L297" s="26"/>
      <c r="M297" s="26"/>
    </row>
    <row r="298" spans="1:13" x14ac:dyDescent="0.25">
      <c r="A298" s="13"/>
      <c r="B298" s="16"/>
      <c r="C298" s="16"/>
      <c r="D298" s="21"/>
      <c r="E298" s="21"/>
      <c r="F298" s="16"/>
      <c r="G298" s="16"/>
      <c r="H298" s="16"/>
      <c r="I298" s="26"/>
      <c r="J298" s="26"/>
      <c r="K298" s="26"/>
      <c r="L298" s="13"/>
      <c r="M298" s="13"/>
    </row>
    <row r="299" spans="1:13" x14ac:dyDescent="0.25">
      <c r="A299" s="13"/>
      <c r="B299" s="16"/>
      <c r="C299" s="16"/>
      <c r="D299" s="21"/>
      <c r="E299" s="21"/>
      <c r="F299" s="16"/>
      <c r="G299" s="16"/>
      <c r="H299" s="16"/>
      <c r="I299" s="26"/>
      <c r="J299" s="26"/>
      <c r="K299" s="13"/>
      <c r="L299" s="13"/>
      <c r="M299" s="13"/>
    </row>
    <row r="300" spans="1:13" x14ac:dyDescent="0.25">
      <c r="A300" s="13"/>
      <c r="B300" s="16"/>
      <c r="C300" s="16"/>
      <c r="D300" s="21"/>
      <c r="E300" s="21"/>
      <c r="F300" s="16"/>
      <c r="G300" s="16"/>
      <c r="H300" s="16"/>
      <c r="I300" s="26"/>
      <c r="J300" s="26"/>
      <c r="K300" s="13"/>
      <c r="L300" s="13"/>
      <c r="M300" s="13"/>
    </row>
    <row r="301" spans="1:13" x14ac:dyDescent="0.25">
      <c r="A301" s="13"/>
      <c r="B301" s="16"/>
      <c r="C301" s="26"/>
      <c r="D301" s="26"/>
      <c r="E301" s="26"/>
      <c r="F301" s="26"/>
      <c r="G301" s="26"/>
      <c r="H301" s="26"/>
      <c r="I301" s="26"/>
      <c r="J301" s="26"/>
      <c r="K301" s="13"/>
      <c r="L301" s="13"/>
      <c r="M301" s="13"/>
    </row>
    <row r="302" spans="1:13" x14ac:dyDescent="0.2">
      <c r="A302" s="13"/>
      <c r="B302" s="26"/>
      <c r="C302" s="26"/>
      <c r="D302" s="26"/>
      <c r="E302" s="26"/>
      <c r="F302" s="26"/>
      <c r="G302" s="26"/>
      <c r="H302" s="26"/>
      <c r="I302" s="26"/>
      <c r="J302" s="26"/>
      <c r="K302" s="13"/>
      <c r="L302" s="13"/>
      <c r="M302" s="13"/>
    </row>
    <row r="303" spans="1:13" x14ac:dyDescent="0.2">
      <c r="B303" s="37"/>
      <c r="C303" s="37"/>
      <c r="D303" s="37"/>
      <c r="E303" s="37"/>
      <c r="F303" s="37"/>
      <c r="G303" s="37"/>
      <c r="H303" s="37"/>
      <c r="I303" s="37"/>
      <c r="J303" s="22"/>
    </row>
    <row r="304" spans="1:13" x14ac:dyDescent="0.2">
      <c r="B304" s="26"/>
      <c r="C304" s="26"/>
      <c r="D304" s="26"/>
      <c r="E304" s="26"/>
      <c r="F304" s="26"/>
      <c r="G304" s="26"/>
      <c r="H304" s="26"/>
      <c r="I304" s="26"/>
      <c r="J304" s="22"/>
    </row>
    <row r="305" spans="2:10" x14ac:dyDescent="0.2">
      <c r="B305" s="26"/>
      <c r="C305" s="26"/>
      <c r="D305" s="26"/>
      <c r="E305" s="26"/>
      <c r="F305" s="26"/>
      <c r="G305" s="26"/>
      <c r="H305" s="26"/>
      <c r="I305" s="26"/>
      <c r="J305" s="22"/>
    </row>
    <row r="306" spans="2:10" x14ac:dyDescent="0.2">
      <c r="B306" s="26"/>
      <c r="C306" s="26"/>
      <c r="D306" s="26"/>
      <c r="E306" s="26"/>
      <c r="F306" s="26"/>
      <c r="G306" s="26"/>
      <c r="H306" s="26"/>
      <c r="I306" s="22"/>
      <c r="J306" s="22"/>
    </row>
    <row r="307" spans="2:10" x14ac:dyDescent="0.2">
      <c r="B307" s="37"/>
      <c r="C307" s="37"/>
      <c r="D307" s="37"/>
      <c r="E307" s="37"/>
      <c r="F307" s="37"/>
      <c r="G307" s="37"/>
      <c r="H307" s="37"/>
      <c r="I307" s="22"/>
      <c r="J307" s="22"/>
    </row>
    <row r="308" spans="2:10" x14ac:dyDescent="0.2">
      <c r="B308" s="26"/>
      <c r="C308" s="26"/>
      <c r="D308" s="26"/>
      <c r="E308" s="26"/>
      <c r="F308" s="26"/>
      <c r="G308" s="26"/>
      <c r="H308" s="26"/>
      <c r="I308" s="22"/>
      <c r="J308" s="22"/>
    </row>
    <row r="309" spans="2:10" x14ac:dyDescent="0.2">
      <c r="B309" s="26"/>
      <c r="C309" s="26"/>
      <c r="D309" s="26"/>
      <c r="E309" s="26"/>
      <c r="F309" s="26"/>
      <c r="G309" s="26"/>
      <c r="H309" s="26"/>
      <c r="I309" s="22"/>
      <c r="J309" s="22"/>
    </row>
    <row r="310" spans="2:10" x14ac:dyDescent="0.2">
      <c r="B310" s="26"/>
      <c r="C310" s="26"/>
      <c r="D310" s="26"/>
      <c r="E310" s="26"/>
      <c r="F310" s="26"/>
      <c r="G310" s="26"/>
      <c r="H310" s="26"/>
      <c r="I310" s="22"/>
      <c r="J310" s="22"/>
    </row>
    <row r="311" spans="2:10" x14ac:dyDescent="0.2">
      <c r="B311" s="13"/>
      <c r="C311" s="13"/>
      <c r="D311" s="13"/>
      <c r="E311" s="13"/>
      <c r="F311" s="13"/>
      <c r="G311" s="13"/>
      <c r="H311" s="13"/>
    </row>
    <row r="312" spans="2:10" x14ac:dyDescent="0.2">
      <c r="B312" s="13"/>
      <c r="C312" s="13"/>
      <c r="D312" s="13"/>
      <c r="E312" s="13"/>
      <c r="F312" s="13"/>
      <c r="G312" s="13"/>
      <c r="H312" s="13"/>
    </row>
  </sheetData>
  <sortState xmlns:xlrd2="http://schemas.microsoft.com/office/spreadsheetml/2017/richdata2" ref="B10:H226">
    <sortCondition ref="D10:D226"/>
  </sortState>
  <phoneticPr fontId="27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30"/>
  <sheetViews>
    <sheetView topLeftCell="A33" workbookViewId="0">
      <selection activeCell="F72" sqref="F72"/>
    </sheetView>
  </sheetViews>
  <sheetFormatPr defaultRowHeight="15" x14ac:dyDescent="0.2"/>
  <cols>
    <col min="1" max="1" width="5.5546875" customWidth="1"/>
    <col min="2" max="2" width="5.88671875" customWidth="1"/>
    <col min="3" max="3" width="19.44140625" customWidth="1"/>
  </cols>
  <sheetData>
    <row r="1" spans="1:8" x14ac:dyDescent="0.25">
      <c r="A1" s="15" t="s">
        <v>264</v>
      </c>
      <c r="B1" s="6"/>
      <c r="C1" s="6"/>
      <c r="D1" s="10"/>
      <c r="E1" s="4"/>
      <c r="F1" s="4"/>
      <c r="G1" s="4" t="s">
        <v>265</v>
      </c>
      <c r="H1" s="1"/>
    </row>
    <row r="2" spans="1:8" x14ac:dyDescent="0.25">
      <c r="A2" s="7"/>
      <c r="B2" s="2"/>
      <c r="C2" s="2" t="s">
        <v>266</v>
      </c>
      <c r="D2" s="1"/>
      <c r="E2" s="1"/>
      <c r="F2" s="1"/>
      <c r="G2" s="1"/>
      <c r="H2" s="1"/>
    </row>
    <row r="3" spans="1:8" x14ac:dyDescent="0.25">
      <c r="A3" s="7"/>
      <c r="B3" s="2"/>
      <c r="C3" s="2"/>
      <c r="D3" s="1"/>
      <c r="E3" s="1"/>
      <c r="F3" s="1"/>
      <c r="G3" s="1"/>
      <c r="H3" s="1"/>
    </row>
    <row r="4" spans="1:8" x14ac:dyDescent="0.25">
      <c r="A4" s="5" t="s">
        <v>6</v>
      </c>
      <c r="B4" s="8"/>
      <c r="C4" s="2"/>
      <c r="D4" s="1" t="s">
        <v>7</v>
      </c>
      <c r="E4" s="1"/>
      <c r="F4" s="1"/>
      <c r="G4" s="9"/>
      <c r="H4" s="9"/>
    </row>
    <row r="5" spans="1:8" x14ac:dyDescent="0.25">
      <c r="A5" s="5"/>
      <c r="B5" s="3"/>
      <c r="C5" s="2"/>
      <c r="D5" s="1" t="s">
        <v>267</v>
      </c>
      <c r="E5" s="1"/>
      <c r="F5" s="1"/>
      <c r="G5" s="1"/>
      <c r="H5" s="1"/>
    </row>
    <row r="6" spans="1:8" x14ac:dyDescent="0.25">
      <c r="A6" s="5"/>
      <c r="B6" s="1" t="s">
        <v>17</v>
      </c>
      <c r="C6" s="2"/>
      <c r="D6" s="1"/>
      <c r="E6" s="1"/>
      <c r="F6" s="1"/>
      <c r="G6" s="1"/>
      <c r="H6" s="1"/>
    </row>
    <row r="7" spans="1:8" x14ac:dyDescent="0.25">
      <c r="A7" s="5"/>
      <c r="B7" s="1" t="s">
        <v>23</v>
      </c>
      <c r="C7" s="2" t="s">
        <v>24</v>
      </c>
      <c r="D7" s="1"/>
      <c r="E7" s="1"/>
      <c r="F7" s="1"/>
      <c r="G7" s="1"/>
      <c r="H7" s="1"/>
    </row>
    <row r="8" spans="1:8" ht="15.75" x14ac:dyDescent="0.25">
      <c r="A8" s="12"/>
      <c r="B8" s="1"/>
      <c r="C8" s="11"/>
      <c r="D8" s="14"/>
      <c r="E8" s="1"/>
      <c r="F8" s="1"/>
      <c r="G8" s="1"/>
      <c r="H8" s="1"/>
    </row>
    <row r="9" spans="1:8" ht="15.75" x14ac:dyDescent="0.25">
      <c r="A9" s="28">
        <v>1</v>
      </c>
      <c r="B9" s="1" t="s">
        <v>265</v>
      </c>
      <c r="C9" s="11" t="s">
        <v>268</v>
      </c>
      <c r="D9" s="14">
        <v>1</v>
      </c>
      <c r="E9" s="30">
        <v>45062</v>
      </c>
      <c r="F9" s="1"/>
      <c r="G9" s="1"/>
      <c r="H9" s="1"/>
    </row>
    <row r="10" spans="1:8" ht="15.75" x14ac:dyDescent="0.25">
      <c r="A10" s="28">
        <f t="shared" ref="A10:A42" si="0">A9+1</f>
        <v>2</v>
      </c>
      <c r="B10" s="1" t="s">
        <v>265</v>
      </c>
      <c r="C10" s="11" t="s">
        <v>269</v>
      </c>
      <c r="D10" s="14">
        <v>1</v>
      </c>
      <c r="E10" s="30">
        <v>45474</v>
      </c>
      <c r="F10" s="1"/>
      <c r="G10" s="16"/>
      <c r="H10" s="17"/>
    </row>
    <row r="11" spans="1:8" ht="15.75" x14ac:dyDescent="0.25">
      <c r="A11" s="28">
        <f>A10+1</f>
        <v>3</v>
      </c>
      <c r="B11" s="1" t="s">
        <v>265</v>
      </c>
      <c r="C11" s="31" t="s">
        <v>270</v>
      </c>
      <c r="D11" s="33">
        <v>1</v>
      </c>
      <c r="E11" s="30">
        <v>44880</v>
      </c>
      <c r="F11" s="1"/>
      <c r="G11" s="16"/>
      <c r="H11" s="17"/>
    </row>
    <row r="12" spans="1:8" ht="15.75" x14ac:dyDescent="0.25">
      <c r="A12" s="28">
        <f t="shared" si="0"/>
        <v>4</v>
      </c>
      <c r="B12" s="1" t="s">
        <v>265</v>
      </c>
      <c r="C12" s="31" t="s">
        <v>271</v>
      </c>
      <c r="D12" s="33">
        <v>1</v>
      </c>
      <c r="E12" s="30">
        <v>45496</v>
      </c>
      <c r="F12" s="1"/>
      <c r="G12" s="16"/>
      <c r="H12" s="16"/>
    </row>
    <row r="13" spans="1:8" ht="15.75" x14ac:dyDescent="0.25">
      <c r="A13" s="28">
        <f t="shared" si="0"/>
        <v>5</v>
      </c>
      <c r="B13" s="1" t="s">
        <v>265</v>
      </c>
      <c r="C13" s="31" t="s">
        <v>41</v>
      </c>
      <c r="D13" s="33">
        <v>1</v>
      </c>
      <c r="E13" s="30">
        <v>45594</v>
      </c>
      <c r="F13" s="1"/>
      <c r="G13" s="16"/>
      <c r="H13" s="17"/>
    </row>
    <row r="14" spans="1:8" ht="15.75" x14ac:dyDescent="0.25">
      <c r="A14" s="28">
        <f t="shared" si="0"/>
        <v>6</v>
      </c>
      <c r="B14" s="16" t="s">
        <v>272</v>
      </c>
      <c r="C14" s="31" t="s">
        <v>273</v>
      </c>
      <c r="D14" s="33">
        <v>1</v>
      </c>
      <c r="E14" s="30">
        <v>45356</v>
      </c>
      <c r="F14" s="1"/>
      <c r="G14" s="16"/>
      <c r="H14" s="17"/>
    </row>
    <row r="15" spans="1:8" ht="15.75" x14ac:dyDescent="0.25">
      <c r="A15" s="28">
        <f t="shared" si="0"/>
        <v>7</v>
      </c>
      <c r="B15" s="16" t="s">
        <v>265</v>
      </c>
      <c r="C15" s="31" t="s">
        <v>274</v>
      </c>
      <c r="D15" s="33">
        <v>1</v>
      </c>
      <c r="E15" s="30">
        <v>45559</v>
      </c>
      <c r="F15" s="1"/>
      <c r="G15" s="29"/>
      <c r="H15" s="17"/>
    </row>
    <row r="16" spans="1:8" x14ac:dyDescent="0.25">
      <c r="A16" s="28">
        <f t="shared" si="0"/>
        <v>8</v>
      </c>
      <c r="B16" s="16" t="s">
        <v>272</v>
      </c>
      <c r="C16" s="21" t="s">
        <v>275</v>
      </c>
      <c r="D16" s="1">
        <v>2</v>
      </c>
      <c r="E16" s="16"/>
      <c r="F16" s="29">
        <v>45118</v>
      </c>
      <c r="G16" s="29"/>
      <c r="H16" s="17"/>
    </row>
    <row r="17" spans="1:9" x14ac:dyDescent="0.25">
      <c r="A17" s="28">
        <f t="shared" si="0"/>
        <v>9</v>
      </c>
      <c r="B17" s="16" t="s">
        <v>265</v>
      </c>
      <c r="C17" s="21" t="s">
        <v>276</v>
      </c>
      <c r="D17" s="1">
        <v>2</v>
      </c>
      <c r="E17" s="29">
        <v>45111</v>
      </c>
      <c r="F17" s="16"/>
      <c r="G17" s="29"/>
      <c r="H17" s="17"/>
    </row>
    <row r="18" spans="1:9" x14ac:dyDescent="0.25">
      <c r="A18" s="28">
        <f t="shared" si="0"/>
        <v>10</v>
      </c>
      <c r="B18" s="16" t="s">
        <v>265</v>
      </c>
      <c r="C18" s="21" t="s">
        <v>277</v>
      </c>
      <c r="D18" s="1">
        <v>1</v>
      </c>
      <c r="E18" s="29">
        <v>45524</v>
      </c>
      <c r="F18" s="16"/>
      <c r="G18" s="16"/>
      <c r="H18" s="17"/>
    </row>
    <row r="19" spans="1:9" x14ac:dyDescent="0.25">
      <c r="A19" s="28">
        <f>A18+1</f>
        <v>11</v>
      </c>
      <c r="B19" s="16" t="s">
        <v>265</v>
      </c>
      <c r="C19" s="21" t="s">
        <v>278</v>
      </c>
      <c r="D19" s="1">
        <v>1</v>
      </c>
      <c r="E19" s="29">
        <v>45559</v>
      </c>
      <c r="F19" s="16"/>
      <c r="G19" s="16"/>
      <c r="H19" s="17"/>
    </row>
    <row r="20" spans="1:9" x14ac:dyDescent="0.25">
      <c r="A20" s="28">
        <f t="shared" si="0"/>
        <v>12</v>
      </c>
      <c r="B20" s="16" t="s">
        <v>265</v>
      </c>
      <c r="C20" s="21" t="s">
        <v>279</v>
      </c>
      <c r="D20" s="1">
        <v>1</v>
      </c>
      <c r="E20" s="29">
        <v>44910</v>
      </c>
      <c r="F20" s="16"/>
      <c r="G20" s="16"/>
      <c r="H20" s="17"/>
      <c r="I20" s="32"/>
    </row>
    <row r="21" spans="1:9" x14ac:dyDescent="0.25">
      <c r="A21" s="28">
        <f t="shared" si="0"/>
        <v>13</v>
      </c>
      <c r="B21" s="16" t="s">
        <v>265</v>
      </c>
      <c r="C21" s="21" t="s">
        <v>280</v>
      </c>
      <c r="D21" s="1">
        <v>1</v>
      </c>
      <c r="E21" s="29">
        <v>44943</v>
      </c>
      <c r="F21" s="19"/>
      <c r="G21" s="16"/>
      <c r="H21" s="17"/>
    </row>
    <row r="22" spans="1:9" x14ac:dyDescent="0.25">
      <c r="A22" s="28">
        <f t="shared" si="0"/>
        <v>14</v>
      </c>
      <c r="B22" s="16" t="s">
        <v>265</v>
      </c>
      <c r="C22" s="21" t="s">
        <v>281</v>
      </c>
      <c r="D22" s="1">
        <v>1</v>
      </c>
      <c r="E22" s="29">
        <v>45321</v>
      </c>
      <c r="F22" s="19"/>
      <c r="G22" s="16"/>
      <c r="H22" s="17"/>
    </row>
    <row r="23" spans="1:9" x14ac:dyDescent="0.25">
      <c r="A23" s="28">
        <f t="shared" si="0"/>
        <v>15</v>
      </c>
      <c r="B23" s="16" t="s">
        <v>265</v>
      </c>
      <c r="C23" s="21" t="s">
        <v>282</v>
      </c>
      <c r="D23" s="1">
        <v>1</v>
      </c>
      <c r="E23" s="29">
        <v>45174</v>
      </c>
      <c r="F23" s="19"/>
      <c r="G23" s="16"/>
      <c r="H23" s="17"/>
    </row>
    <row r="24" spans="1:9" x14ac:dyDescent="0.25">
      <c r="A24" s="28">
        <f t="shared" si="0"/>
        <v>16</v>
      </c>
      <c r="B24" s="16" t="s">
        <v>265</v>
      </c>
      <c r="C24" s="21" t="s">
        <v>283</v>
      </c>
      <c r="D24" s="1">
        <v>1</v>
      </c>
      <c r="E24" s="29">
        <v>45118</v>
      </c>
      <c r="F24" s="16"/>
      <c r="G24" s="16"/>
      <c r="H24" s="17"/>
    </row>
    <row r="25" spans="1:9" x14ac:dyDescent="0.25">
      <c r="A25" s="28">
        <f t="shared" si="0"/>
        <v>17</v>
      </c>
      <c r="B25" s="16" t="s">
        <v>265</v>
      </c>
      <c r="C25" s="21" t="s">
        <v>284</v>
      </c>
      <c r="D25" s="1">
        <v>1</v>
      </c>
      <c r="E25" s="29">
        <v>44887</v>
      </c>
      <c r="F25" s="16"/>
      <c r="G25" s="16"/>
      <c r="H25" s="17"/>
    </row>
    <row r="26" spans="1:9" x14ac:dyDescent="0.25">
      <c r="A26" s="28">
        <f t="shared" si="0"/>
        <v>18</v>
      </c>
      <c r="B26" s="16" t="s">
        <v>265</v>
      </c>
      <c r="C26" s="21" t="s">
        <v>285</v>
      </c>
      <c r="D26" s="1">
        <v>1</v>
      </c>
      <c r="E26" s="29">
        <v>45496</v>
      </c>
      <c r="F26" s="16"/>
      <c r="G26" s="16"/>
      <c r="H26" s="17"/>
    </row>
    <row r="27" spans="1:9" x14ac:dyDescent="0.25">
      <c r="A27" s="28">
        <f t="shared" si="0"/>
        <v>19</v>
      </c>
      <c r="B27" s="16" t="s">
        <v>265</v>
      </c>
      <c r="C27" s="21" t="s">
        <v>286</v>
      </c>
      <c r="D27" s="1">
        <v>1</v>
      </c>
      <c r="E27" s="29">
        <v>44915</v>
      </c>
      <c r="F27" s="16"/>
      <c r="G27" s="16"/>
      <c r="H27" s="17"/>
    </row>
    <row r="28" spans="1:9" x14ac:dyDescent="0.25">
      <c r="A28" s="28">
        <f t="shared" si="0"/>
        <v>20</v>
      </c>
      <c r="B28" s="16" t="s">
        <v>265</v>
      </c>
      <c r="C28" s="21" t="s">
        <v>287</v>
      </c>
      <c r="D28" s="1">
        <v>1</v>
      </c>
      <c r="E28" s="29">
        <v>45169</v>
      </c>
      <c r="F28" s="16"/>
      <c r="G28" s="16"/>
      <c r="H28" s="17"/>
    </row>
    <row r="29" spans="1:9" x14ac:dyDescent="0.25">
      <c r="A29" s="28">
        <f t="shared" si="0"/>
        <v>21</v>
      </c>
      <c r="B29" s="16"/>
      <c r="C29" s="21" t="s">
        <v>288</v>
      </c>
      <c r="D29" s="1">
        <v>1</v>
      </c>
      <c r="E29" s="29">
        <v>45405</v>
      </c>
      <c r="F29" s="16"/>
      <c r="G29" s="16"/>
      <c r="H29" s="17"/>
    </row>
    <row r="30" spans="1:9" x14ac:dyDescent="0.25">
      <c r="A30" s="28">
        <f t="shared" si="0"/>
        <v>22</v>
      </c>
      <c r="B30" s="16" t="s">
        <v>265</v>
      </c>
      <c r="C30" s="21" t="s">
        <v>289</v>
      </c>
      <c r="D30" s="1">
        <v>1</v>
      </c>
      <c r="E30" s="29">
        <v>45545</v>
      </c>
      <c r="F30" s="16"/>
      <c r="G30" s="16"/>
      <c r="H30" s="17"/>
    </row>
    <row r="31" spans="1:9" x14ac:dyDescent="0.25">
      <c r="A31" s="28">
        <f t="shared" si="0"/>
        <v>23</v>
      </c>
      <c r="B31" s="16" t="s">
        <v>265</v>
      </c>
      <c r="C31" s="21" t="s">
        <v>290</v>
      </c>
      <c r="D31" s="1">
        <v>1</v>
      </c>
      <c r="E31" s="29">
        <v>45097</v>
      </c>
      <c r="F31" s="16"/>
      <c r="G31" s="16"/>
      <c r="H31" s="17"/>
    </row>
    <row r="32" spans="1:9" x14ac:dyDescent="0.25">
      <c r="A32" s="28">
        <f>A31+1</f>
        <v>24</v>
      </c>
      <c r="B32" s="16" t="s">
        <v>265</v>
      </c>
      <c r="C32" s="21" t="s">
        <v>291</v>
      </c>
      <c r="D32" s="1">
        <v>1</v>
      </c>
      <c r="E32" s="16"/>
      <c r="F32" s="16"/>
      <c r="G32" s="16"/>
      <c r="H32" s="17"/>
    </row>
    <row r="33" spans="1:11" x14ac:dyDescent="0.25">
      <c r="A33" s="28">
        <f t="shared" si="0"/>
        <v>25</v>
      </c>
      <c r="B33" s="16" t="s">
        <v>265</v>
      </c>
      <c r="C33" s="21" t="s">
        <v>292</v>
      </c>
      <c r="D33" s="1">
        <v>1</v>
      </c>
      <c r="E33" s="16"/>
      <c r="F33" s="16"/>
      <c r="G33" s="16"/>
      <c r="H33" s="17"/>
    </row>
    <row r="34" spans="1:11" x14ac:dyDescent="0.25">
      <c r="A34" s="28">
        <f t="shared" si="0"/>
        <v>26</v>
      </c>
      <c r="B34" s="16" t="s">
        <v>265</v>
      </c>
      <c r="C34" s="2" t="s">
        <v>293</v>
      </c>
      <c r="D34" s="1">
        <v>1</v>
      </c>
      <c r="E34" s="16"/>
      <c r="F34" s="23"/>
      <c r="G34" s="16"/>
      <c r="H34" s="17"/>
    </row>
    <row r="35" spans="1:11" x14ac:dyDescent="0.25">
      <c r="A35" s="28">
        <f t="shared" si="0"/>
        <v>27</v>
      </c>
      <c r="B35" s="16" t="s">
        <v>265</v>
      </c>
      <c r="C35" s="21" t="s">
        <v>76</v>
      </c>
      <c r="D35" s="1">
        <v>1</v>
      </c>
      <c r="E35" s="16"/>
      <c r="F35" s="16"/>
      <c r="G35" s="16"/>
      <c r="H35" s="17"/>
    </row>
    <row r="36" spans="1:11" x14ac:dyDescent="0.25">
      <c r="A36" s="28">
        <f t="shared" si="0"/>
        <v>28</v>
      </c>
      <c r="B36" s="16" t="s">
        <v>265</v>
      </c>
      <c r="C36" s="21" t="s">
        <v>77</v>
      </c>
      <c r="D36" s="1">
        <v>2</v>
      </c>
      <c r="E36" s="29">
        <v>45517</v>
      </c>
      <c r="F36" s="29">
        <v>45524</v>
      </c>
      <c r="G36" s="16"/>
      <c r="H36" s="17"/>
      <c r="K36" s="32"/>
    </row>
    <row r="37" spans="1:11" x14ac:dyDescent="0.25">
      <c r="A37" s="28">
        <f t="shared" si="0"/>
        <v>29</v>
      </c>
      <c r="B37" s="16" t="s">
        <v>265</v>
      </c>
      <c r="C37" s="21" t="s">
        <v>294</v>
      </c>
      <c r="D37" s="1">
        <v>1</v>
      </c>
      <c r="E37" s="29">
        <v>45524</v>
      </c>
      <c r="F37" s="16"/>
      <c r="G37" s="29">
        <v>45580</v>
      </c>
      <c r="H37" s="17"/>
    </row>
    <row r="38" spans="1:11" x14ac:dyDescent="0.25">
      <c r="A38" s="28">
        <f t="shared" si="0"/>
        <v>30</v>
      </c>
      <c r="B38" s="16" t="s">
        <v>265</v>
      </c>
      <c r="C38" s="21" t="s">
        <v>295</v>
      </c>
      <c r="D38" s="1">
        <v>2</v>
      </c>
      <c r="E38" s="29">
        <v>45342</v>
      </c>
      <c r="F38" s="29">
        <v>45377</v>
      </c>
      <c r="G38" s="16"/>
      <c r="H38" s="17"/>
    </row>
    <row r="39" spans="1:11" x14ac:dyDescent="0.25">
      <c r="A39" s="28">
        <f t="shared" si="0"/>
        <v>31</v>
      </c>
      <c r="B39" s="16" t="s">
        <v>265</v>
      </c>
      <c r="C39" s="21" t="s">
        <v>296</v>
      </c>
      <c r="D39" s="1">
        <v>1</v>
      </c>
      <c r="E39" s="29">
        <v>45524</v>
      </c>
      <c r="F39" s="29"/>
      <c r="G39" s="16"/>
      <c r="H39" s="17"/>
    </row>
    <row r="40" spans="1:11" x14ac:dyDescent="0.25">
      <c r="A40" s="28">
        <f t="shared" si="0"/>
        <v>32</v>
      </c>
      <c r="B40" s="16" t="s">
        <v>265</v>
      </c>
      <c r="C40" s="21" t="s">
        <v>297</v>
      </c>
      <c r="D40" s="1">
        <v>1</v>
      </c>
      <c r="E40" s="29">
        <v>45503</v>
      </c>
      <c r="F40" s="29"/>
      <c r="G40" s="16"/>
      <c r="H40" s="17"/>
    </row>
    <row r="41" spans="1:11" x14ac:dyDescent="0.25">
      <c r="A41" s="28">
        <f t="shared" si="0"/>
        <v>33</v>
      </c>
      <c r="B41" s="16" t="s">
        <v>272</v>
      </c>
      <c r="C41" s="21" t="s">
        <v>298</v>
      </c>
      <c r="D41" s="1">
        <v>1</v>
      </c>
      <c r="E41" s="29">
        <v>44910</v>
      </c>
      <c r="F41" s="16"/>
      <c r="G41" s="16"/>
      <c r="H41" s="13"/>
    </row>
    <row r="42" spans="1:11" x14ac:dyDescent="0.25">
      <c r="A42" s="28">
        <f t="shared" si="0"/>
        <v>34</v>
      </c>
      <c r="B42" s="16" t="s">
        <v>265</v>
      </c>
      <c r="C42" s="21" t="s">
        <v>299</v>
      </c>
      <c r="D42" s="1">
        <v>1</v>
      </c>
      <c r="E42" s="23"/>
      <c r="F42" s="16"/>
      <c r="G42" s="16"/>
      <c r="H42" s="13"/>
    </row>
    <row r="43" spans="1:11" x14ac:dyDescent="0.25">
      <c r="A43" s="34">
        <v>35</v>
      </c>
      <c r="B43" s="16" t="s">
        <v>265</v>
      </c>
      <c r="C43" s="21" t="s">
        <v>300</v>
      </c>
      <c r="D43" s="1">
        <v>1</v>
      </c>
      <c r="E43" s="16"/>
      <c r="F43" s="16"/>
      <c r="G43" s="16"/>
      <c r="H43" s="13"/>
    </row>
    <row r="44" spans="1:11" x14ac:dyDescent="0.25">
      <c r="A44" s="34">
        <v>36</v>
      </c>
      <c r="B44" s="16" t="s">
        <v>265</v>
      </c>
      <c r="C44" s="21" t="s">
        <v>301</v>
      </c>
      <c r="D44" s="1">
        <v>1</v>
      </c>
      <c r="E44" s="29">
        <v>45055</v>
      </c>
      <c r="F44" s="16"/>
      <c r="G44" s="16"/>
      <c r="H44" s="13"/>
    </row>
    <row r="45" spans="1:11" x14ac:dyDescent="0.25">
      <c r="A45" s="34">
        <v>37</v>
      </c>
      <c r="B45" s="16" t="s">
        <v>265</v>
      </c>
      <c r="C45" s="21" t="s">
        <v>302</v>
      </c>
      <c r="D45" s="1">
        <v>1</v>
      </c>
      <c r="E45" s="29">
        <v>45531</v>
      </c>
      <c r="F45" s="16"/>
      <c r="G45" s="16"/>
      <c r="H45" s="13"/>
    </row>
    <row r="46" spans="1:11" x14ac:dyDescent="0.25">
      <c r="A46" s="34">
        <v>38</v>
      </c>
      <c r="B46" s="16" t="s">
        <v>265</v>
      </c>
      <c r="C46" s="21" t="s">
        <v>303</v>
      </c>
      <c r="D46" s="1">
        <v>1</v>
      </c>
      <c r="E46" s="29">
        <v>45552</v>
      </c>
      <c r="F46" s="16"/>
      <c r="G46" s="16"/>
      <c r="H46" s="13"/>
    </row>
    <row r="47" spans="1:11" x14ac:dyDescent="0.25">
      <c r="A47" s="34">
        <v>39</v>
      </c>
      <c r="B47" s="16" t="s">
        <v>265</v>
      </c>
      <c r="C47" s="21" t="s">
        <v>304</v>
      </c>
      <c r="D47" s="1">
        <v>1</v>
      </c>
      <c r="E47" s="29">
        <v>45062</v>
      </c>
      <c r="F47" s="29">
        <v>45153</v>
      </c>
      <c r="G47" s="16"/>
      <c r="H47" s="13"/>
    </row>
    <row r="48" spans="1:11" x14ac:dyDescent="0.25">
      <c r="A48" s="34">
        <v>40</v>
      </c>
      <c r="B48" s="16" t="s">
        <v>265</v>
      </c>
      <c r="C48" s="21" t="s">
        <v>305</v>
      </c>
      <c r="D48" s="1">
        <v>1</v>
      </c>
      <c r="E48" s="29">
        <v>45496</v>
      </c>
      <c r="F48" s="29"/>
      <c r="G48" s="16"/>
      <c r="H48" s="13"/>
    </row>
    <row r="49" spans="1:8" x14ac:dyDescent="0.25">
      <c r="A49" s="34">
        <v>41</v>
      </c>
      <c r="B49" s="16" t="s">
        <v>265</v>
      </c>
      <c r="C49" s="21" t="s">
        <v>306</v>
      </c>
      <c r="D49" s="1">
        <v>2</v>
      </c>
      <c r="E49" s="29">
        <v>45146</v>
      </c>
      <c r="F49" s="16"/>
      <c r="G49" s="16"/>
      <c r="H49" s="13"/>
    </row>
    <row r="50" spans="1:8" x14ac:dyDescent="0.25">
      <c r="A50" s="34">
        <v>42</v>
      </c>
      <c r="B50" s="16" t="s">
        <v>265</v>
      </c>
      <c r="C50" s="21" t="s">
        <v>307</v>
      </c>
      <c r="D50" s="1">
        <v>1</v>
      </c>
      <c r="E50" s="29">
        <v>45265</v>
      </c>
      <c r="F50" s="16"/>
      <c r="G50" s="16"/>
      <c r="H50" s="13"/>
    </row>
    <row r="51" spans="1:8" ht="15.75" x14ac:dyDescent="0.25">
      <c r="A51" s="34">
        <v>43</v>
      </c>
      <c r="B51" s="52" t="s">
        <v>272</v>
      </c>
      <c r="C51" s="21" t="s">
        <v>118</v>
      </c>
      <c r="D51" s="1">
        <v>1</v>
      </c>
      <c r="E51" s="29">
        <v>45537</v>
      </c>
      <c r="F51" s="29">
        <v>45559</v>
      </c>
      <c r="G51" s="16"/>
      <c r="H51" s="13"/>
    </row>
    <row r="52" spans="1:8" x14ac:dyDescent="0.25">
      <c r="A52" s="34">
        <v>44</v>
      </c>
      <c r="B52" s="16" t="s">
        <v>265</v>
      </c>
      <c r="C52" s="21" t="s">
        <v>308</v>
      </c>
      <c r="D52" s="1">
        <v>1</v>
      </c>
      <c r="E52" s="29">
        <v>45307</v>
      </c>
      <c r="F52" s="16"/>
      <c r="G52" s="16"/>
      <c r="H52" s="13"/>
    </row>
    <row r="53" spans="1:8" x14ac:dyDescent="0.25">
      <c r="A53" s="34">
        <v>45</v>
      </c>
      <c r="B53" s="16" t="s">
        <v>265</v>
      </c>
      <c r="C53" s="21" t="s">
        <v>309</v>
      </c>
      <c r="D53" s="1">
        <v>1</v>
      </c>
      <c r="E53" s="29">
        <v>45474</v>
      </c>
      <c r="F53" s="16"/>
      <c r="G53" s="16"/>
      <c r="H53" s="13"/>
    </row>
    <row r="54" spans="1:8" x14ac:dyDescent="0.25">
      <c r="A54" s="13">
        <v>46</v>
      </c>
      <c r="B54" s="16" t="s">
        <v>265</v>
      </c>
      <c r="C54" s="21" t="s">
        <v>310</v>
      </c>
      <c r="D54" s="1">
        <v>1</v>
      </c>
      <c r="E54" s="29">
        <v>45300</v>
      </c>
      <c r="F54" s="16"/>
      <c r="G54" s="16"/>
      <c r="H54" s="13"/>
    </row>
    <row r="55" spans="1:8" x14ac:dyDescent="0.25">
      <c r="A55" s="34">
        <v>47</v>
      </c>
      <c r="B55" s="16" t="s">
        <v>272</v>
      </c>
      <c r="C55" s="21" t="s">
        <v>311</v>
      </c>
      <c r="D55" s="1">
        <v>1</v>
      </c>
      <c r="E55" s="29">
        <v>45405</v>
      </c>
      <c r="F55" s="16"/>
      <c r="G55" s="16"/>
      <c r="H55" s="13"/>
    </row>
    <row r="56" spans="1:8" x14ac:dyDescent="0.25">
      <c r="A56" s="13">
        <v>48</v>
      </c>
      <c r="B56" s="16" t="s">
        <v>265</v>
      </c>
      <c r="C56" s="21" t="s">
        <v>312</v>
      </c>
      <c r="D56" s="1">
        <v>1</v>
      </c>
      <c r="E56" s="29">
        <v>45321</v>
      </c>
      <c r="F56" s="16"/>
      <c r="G56" s="16"/>
      <c r="H56" s="13"/>
    </row>
    <row r="57" spans="1:8" x14ac:dyDescent="0.25">
      <c r="A57" s="34">
        <v>49</v>
      </c>
      <c r="B57" s="16" t="s">
        <v>265</v>
      </c>
      <c r="C57" s="21" t="s">
        <v>313</v>
      </c>
      <c r="D57" s="1">
        <v>1</v>
      </c>
      <c r="E57" s="29">
        <v>45447</v>
      </c>
      <c r="F57" s="16"/>
      <c r="G57" s="16"/>
      <c r="H57" s="13"/>
    </row>
    <row r="58" spans="1:8" x14ac:dyDescent="0.25">
      <c r="A58" s="13">
        <v>50</v>
      </c>
      <c r="B58" s="16" t="s">
        <v>265</v>
      </c>
      <c r="C58" s="21" t="s">
        <v>314</v>
      </c>
      <c r="D58" s="1">
        <v>1</v>
      </c>
      <c r="E58" s="29">
        <v>45055</v>
      </c>
      <c r="F58" s="16"/>
      <c r="G58" s="16"/>
      <c r="H58" s="13"/>
    </row>
    <row r="59" spans="1:8" x14ac:dyDescent="0.25">
      <c r="A59" s="13">
        <v>51</v>
      </c>
      <c r="B59" s="16" t="s">
        <v>265</v>
      </c>
      <c r="C59" s="21" t="s">
        <v>315</v>
      </c>
      <c r="D59" s="1">
        <v>1</v>
      </c>
      <c r="E59" s="29">
        <v>44910</v>
      </c>
      <c r="F59" s="16"/>
      <c r="G59" s="16"/>
      <c r="H59" s="13"/>
    </row>
    <row r="60" spans="1:8" x14ac:dyDescent="0.25">
      <c r="A60" s="13">
        <v>52</v>
      </c>
      <c r="B60" s="16" t="s">
        <v>265</v>
      </c>
      <c r="C60" s="21" t="s">
        <v>316</v>
      </c>
      <c r="D60" s="1">
        <v>1</v>
      </c>
      <c r="E60" s="29">
        <v>45426</v>
      </c>
      <c r="F60" s="16"/>
      <c r="G60" s="16"/>
      <c r="H60" s="13"/>
    </row>
    <row r="61" spans="1:8" x14ac:dyDescent="0.25">
      <c r="A61" s="13">
        <v>53</v>
      </c>
      <c r="B61" s="16" t="s">
        <v>265</v>
      </c>
      <c r="C61" s="21" t="s">
        <v>139</v>
      </c>
      <c r="D61" s="1">
        <v>1</v>
      </c>
      <c r="E61" s="29">
        <v>45414</v>
      </c>
      <c r="F61" s="16"/>
      <c r="G61" s="16"/>
      <c r="H61" s="13"/>
    </row>
    <row r="62" spans="1:8" x14ac:dyDescent="0.25">
      <c r="A62" s="13">
        <v>54</v>
      </c>
      <c r="B62" s="16" t="s">
        <v>265</v>
      </c>
      <c r="C62" s="21" t="s">
        <v>144</v>
      </c>
      <c r="D62" s="1">
        <v>1</v>
      </c>
      <c r="E62" s="29">
        <v>45321</v>
      </c>
      <c r="F62" s="29">
        <v>45384</v>
      </c>
      <c r="G62" s="16"/>
      <c r="H62" s="13"/>
    </row>
    <row r="63" spans="1:8" x14ac:dyDescent="0.25">
      <c r="A63" s="13">
        <v>55</v>
      </c>
      <c r="B63" s="16" t="s">
        <v>265</v>
      </c>
      <c r="C63" s="21" t="s">
        <v>317</v>
      </c>
      <c r="D63" s="1">
        <v>1</v>
      </c>
      <c r="E63" s="29">
        <v>45489</v>
      </c>
      <c r="F63" s="29"/>
      <c r="G63" s="16"/>
      <c r="H63" s="13"/>
    </row>
    <row r="64" spans="1:8" x14ac:dyDescent="0.25">
      <c r="A64" s="13">
        <v>56</v>
      </c>
      <c r="B64" s="16" t="s">
        <v>265</v>
      </c>
      <c r="C64" s="21" t="s">
        <v>318</v>
      </c>
      <c r="D64" s="1">
        <v>1</v>
      </c>
      <c r="E64" s="29">
        <v>45062</v>
      </c>
      <c r="F64" s="29">
        <v>44978</v>
      </c>
      <c r="G64" s="16"/>
      <c r="H64" s="13"/>
    </row>
    <row r="65" spans="1:8" x14ac:dyDescent="0.25">
      <c r="A65">
        <v>57</v>
      </c>
      <c r="B65" s="16" t="s">
        <v>265</v>
      </c>
      <c r="C65" s="21" t="s">
        <v>319</v>
      </c>
      <c r="D65" s="1">
        <v>1</v>
      </c>
      <c r="E65" s="29">
        <v>45496</v>
      </c>
      <c r="F65" s="29"/>
      <c r="G65" s="16"/>
      <c r="H65" s="13"/>
    </row>
    <row r="66" spans="1:8" x14ac:dyDescent="0.25">
      <c r="A66">
        <v>58</v>
      </c>
      <c r="B66" s="16" t="s">
        <v>265</v>
      </c>
      <c r="C66" s="21" t="s">
        <v>320</v>
      </c>
      <c r="D66" s="1">
        <v>1</v>
      </c>
      <c r="E66" s="29">
        <v>45377</v>
      </c>
      <c r="F66" s="29"/>
      <c r="G66" s="16"/>
      <c r="H66" s="13"/>
    </row>
    <row r="67" spans="1:8" x14ac:dyDescent="0.25">
      <c r="A67">
        <v>59</v>
      </c>
      <c r="B67" s="16" t="s">
        <v>265</v>
      </c>
      <c r="C67" s="21" t="s">
        <v>321</v>
      </c>
      <c r="D67" s="16">
        <v>2</v>
      </c>
      <c r="E67" s="29">
        <v>44831</v>
      </c>
      <c r="F67" s="29">
        <v>45321</v>
      </c>
      <c r="G67" s="16"/>
      <c r="H67" s="13"/>
    </row>
    <row r="68" spans="1:8" x14ac:dyDescent="0.25">
      <c r="A68">
        <v>60</v>
      </c>
      <c r="B68" s="16" t="s">
        <v>265</v>
      </c>
      <c r="C68" s="21" t="s">
        <v>322</v>
      </c>
      <c r="D68" s="16">
        <v>1</v>
      </c>
      <c r="E68" s="29">
        <v>45062</v>
      </c>
      <c r="F68" s="29"/>
      <c r="G68" s="13"/>
      <c r="H68" s="13"/>
    </row>
    <row r="69" spans="1:8" x14ac:dyDescent="0.25">
      <c r="A69">
        <v>61</v>
      </c>
      <c r="B69" s="16" t="s">
        <v>323</v>
      </c>
      <c r="C69" s="21" t="s">
        <v>324</v>
      </c>
      <c r="D69" s="16">
        <v>1</v>
      </c>
      <c r="E69" s="29">
        <v>45097</v>
      </c>
      <c r="F69" s="29"/>
      <c r="G69" s="13"/>
      <c r="H69" s="13"/>
    </row>
    <row r="70" spans="1:8" x14ac:dyDescent="0.25">
      <c r="A70">
        <v>62</v>
      </c>
      <c r="B70" s="16" t="s">
        <v>265</v>
      </c>
      <c r="C70" s="21" t="s">
        <v>325</v>
      </c>
      <c r="D70" s="16">
        <v>1</v>
      </c>
      <c r="E70" s="29">
        <v>45414</v>
      </c>
      <c r="F70" s="29"/>
      <c r="G70" s="13"/>
    </row>
    <row r="71" spans="1:8" x14ac:dyDescent="0.25">
      <c r="A71">
        <v>63</v>
      </c>
      <c r="B71" s="16" t="s">
        <v>265</v>
      </c>
      <c r="C71" s="21" t="s">
        <v>326</v>
      </c>
      <c r="D71" s="1">
        <v>1</v>
      </c>
      <c r="E71" s="16"/>
      <c r="F71" s="16"/>
      <c r="G71" s="13"/>
    </row>
    <row r="72" spans="1:8" x14ac:dyDescent="0.25">
      <c r="A72">
        <v>64</v>
      </c>
      <c r="B72" s="16" t="s">
        <v>265</v>
      </c>
      <c r="C72" s="21" t="s">
        <v>327</v>
      </c>
      <c r="D72" s="1">
        <v>1</v>
      </c>
      <c r="E72" s="29">
        <v>45594</v>
      </c>
      <c r="F72" s="16"/>
      <c r="G72" s="13"/>
    </row>
    <row r="73" spans="1:8" x14ac:dyDescent="0.25">
      <c r="A73">
        <v>65</v>
      </c>
      <c r="B73" s="16" t="s">
        <v>265</v>
      </c>
      <c r="C73" s="21" t="s">
        <v>328</v>
      </c>
      <c r="D73" s="1">
        <v>1</v>
      </c>
      <c r="E73" s="29">
        <v>45195</v>
      </c>
      <c r="F73" s="16"/>
      <c r="G73" s="13"/>
    </row>
    <row r="74" spans="1:8" x14ac:dyDescent="0.25">
      <c r="A74">
        <v>66</v>
      </c>
      <c r="B74" s="16" t="s">
        <v>265</v>
      </c>
      <c r="C74" s="21" t="s">
        <v>329</v>
      </c>
      <c r="D74" s="1">
        <v>1</v>
      </c>
      <c r="E74" s="29">
        <v>45111</v>
      </c>
      <c r="F74" s="16"/>
      <c r="G74" s="13"/>
    </row>
    <row r="75" spans="1:8" x14ac:dyDescent="0.25">
      <c r="A75">
        <v>67</v>
      </c>
      <c r="B75" s="16" t="s">
        <v>265</v>
      </c>
      <c r="C75" s="21" t="s">
        <v>330</v>
      </c>
      <c r="D75" s="1">
        <v>1</v>
      </c>
      <c r="E75" s="29">
        <v>45062</v>
      </c>
      <c r="F75" s="16"/>
      <c r="G75" s="34"/>
    </row>
    <row r="76" spans="1:8" x14ac:dyDescent="0.25">
      <c r="A76">
        <v>68</v>
      </c>
      <c r="B76" s="16" t="s">
        <v>272</v>
      </c>
      <c r="C76" s="21" t="s">
        <v>331</v>
      </c>
      <c r="D76" s="1">
        <v>1</v>
      </c>
      <c r="E76" s="29">
        <v>45195</v>
      </c>
      <c r="F76" s="16"/>
      <c r="G76" s="13"/>
    </row>
    <row r="77" spans="1:8" x14ac:dyDescent="0.25">
      <c r="A77">
        <v>69</v>
      </c>
      <c r="B77" s="16" t="s">
        <v>265</v>
      </c>
      <c r="C77" s="21" t="s">
        <v>332</v>
      </c>
      <c r="D77" s="1">
        <v>1</v>
      </c>
      <c r="E77" s="16"/>
      <c r="F77" s="16"/>
      <c r="G77" s="13"/>
    </row>
    <row r="78" spans="1:8" x14ac:dyDescent="0.25">
      <c r="A78">
        <v>70</v>
      </c>
      <c r="B78" s="16" t="s">
        <v>265</v>
      </c>
      <c r="C78" s="21" t="s">
        <v>333</v>
      </c>
      <c r="D78" s="1">
        <v>1</v>
      </c>
      <c r="E78" s="16"/>
      <c r="F78" s="16"/>
      <c r="G78" s="13"/>
    </row>
    <row r="79" spans="1:8" x14ac:dyDescent="0.25">
      <c r="A79">
        <v>71</v>
      </c>
      <c r="B79" s="16" t="s">
        <v>265</v>
      </c>
      <c r="C79" s="21" t="s">
        <v>334</v>
      </c>
      <c r="D79" s="1">
        <v>1</v>
      </c>
      <c r="E79" s="29">
        <v>45265</v>
      </c>
      <c r="F79" s="16"/>
      <c r="G79" s="13"/>
    </row>
    <row r="80" spans="1:8" x14ac:dyDescent="0.25">
      <c r="A80">
        <v>72</v>
      </c>
      <c r="B80" s="16" t="s">
        <v>265</v>
      </c>
      <c r="C80" s="21" t="s">
        <v>335</v>
      </c>
      <c r="D80" s="1">
        <v>1</v>
      </c>
      <c r="E80" s="29">
        <v>45307</v>
      </c>
      <c r="F80" s="16"/>
      <c r="G80" s="13"/>
    </row>
    <row r="81" spans="1:7" x14ac:dyDescent="0.25">
      <c r="A81">
        <v>73</v>
      </c>
      <c r="B81" s="16" t="s">
        <v>265</v>
      </c>
      <c r="C81" s="21" t="s">
        <v>336</v>
      </c>
      <c r="D81" s="1">
        <v>1</v>
      </c>
      <c r="E81" s="16"/>
      <c r="F81" s="16"/>
      <c r="G81" s="13"/>
    </row>
    <row r="82" spans="1:7" x14ac:dyDescent="0.25">
      <c r="A82">
        <v>74</v>
      </c>
      <c r="B82" s="16" t="s">
        <v>265</v>
      </c>
      <c r="C82" s="21" t="s">
        <v>337</v>
      </c>
      <c r="D82" s="1">
        <v>1</v>
      </c>
      <c r="E82" s="29">
        <v>45538</v>
      </c>
      <c r="F82" s="16"/>
      <c r="G82" s="13"/>
    </row>
    <row r="83" spans="1:7" x14ac:dyDescent="0.25">
      <c r="A83">
        <v>75</v>
      </c>
      <c r="B83" s="16" t="s">
        <v>265</v>
      </c>
      <c r="C83" s="21" t="s">
        <v>338</v>
      </c>
      <c r="D83" s="1">
        <v>2</v>
      </c>
      <c r="E83" s="29">
        <v>44992</v>
      </c>
      <c r="F83" s="29">
        <v>45524</v>
      </c>
      <c r="G83" s="13"/>
    </row>
    <row r="84" spans="1:7" x14ac:dyDescent="0.25">
      <c r="A84">
        <v>76</v>
      </c>
      <c r="B84" s="16" t="s">
        <v>265</v>
      </c>
      <c r="C84" s="21" t="s">
        <v>339</v>
      </c>
      <c r="D84" s="1">
        <v>1</v>
      </c>
      <c r="E84" s="29">
        <v>44866</v>
      </c>
      <c r="F84" s="16"/>
      <c r="G84" s="13"/>
    </row>
    <row r="85" spans="1:7" x14ac:dyDescent="0.25">
      <c r="A85">
        <v>77</v>
      </c>
      <c r="B85" s="16" t="s">
        <v>265</v>
      </c>
      <c r="C85" s="21" t="s">
        <v>340</v>
      </c>
      <c r="D85" s="1">
        <v>1</v>
      </c>
      <c r="E85" s="29">
        <v>45118</v>
      </c>
      <c r="F85" s="29">
        <v>45412</v>
      </c>
      <c r="G85" s="13"/>
    </row>
    <row r="86" spans="1:7" x14ac:dyDescent="0.25">
      <c r="A86">
        <v>78</v>
      </c>
      <c r="B86" s="16" t="s">
        <v>265</v>
      </c>
      <c r="C86" s="21" t="s">
        <v>341</v>
      </c>
      <c r="D86" s="1">
        <v>1</v>
      </c>
      <c r="E86" s="29">
        <v>45076</v>
      </c>
      <c r="F86" s="29"/>
      <c r="G86" s="13"/>
    </row>
    <row r="87" spans="1:7" x14ac:dyDescent="0.25">
      <c r="A87">
        <v>79</v>
      </c>
      <c r="B87" s="16" t="s">
        <v>265</v>
      </c>
      <c r="C87" s="21" t="s">
        <v>342</v>
      </c>
      <c r="D87" s="1">
        <v>2</v>
      </c>
      <c r="E87" s="29">
        <v>44880</v>
      </c>
      <c r="F87" s="16"/>
      <c r="G87" s="13"/>
    </row>
    <row r="88" spans="1:7" x14ac:dyDescent="0.25">
      <c r="A88">
        <v>80</v>
      </c>
      <c r="B88" s="34" t="s">
        <v>343</v>
      </c>
      <c r="C88" s="35" t="s">
        <v>344</v>
      </c>
      <c r="D88" s="1">
        <v>1</v>
      </c>
      <c r="E88" s="1"/>
      <c r="F88" s="16"/>
      <c r="G88" s="13"/>
    </row>
    <row r="89" spans="1:7" x14ac:dyDescent="0.25">
      <c r="A89">
        <v>81</v>
      </c>
      <c r="B89" s="34" t="s">
        <v>343</v>
      </c>
      <c r="C89" s="21" t="s">
        <v>345</v>
      </c>
      <c r="D89" s="1">
        <v>1</v>
      </c>
      <c r="E89" s="1"/>
      <c r="F89" s="16"/>
      <c r="G89" s="13"/>
    </row>
    <row r="90" spans="1:7" x14ac:dyDescent="0.25">
      <c r="A90">
        <v>82</v>
      </c>
      <c r="B90" s="34" t="s">
        <v>343</v>
      </c>
      <c r="C90" s="21" t="s">
        <v>346</v>
      </c>
      <c r="D90" s="1">
        <v>1</v>
      </c>
      <c r="E90" s="30">
        <v>45307</v>
      </c>
      <c r="F90" s="16"/>
      <c r="G90" s="13"/>
    </row>
    <row r="91" spans="1:7" x14ac:dyDescent="0.25">
      <c r="A91">
        <v>83</v>
      </c>
      <c r="B91" s="34" t="s">
        <v>343</v>
      </c>
      <c r="C91" s="21" t="s">
        <v>347</v>
      </c>
      <c r="D91" s="1">
        <v>1</v>
      </c>
      <c r="E91" s="30">
        <v>45474</v>
      </c>
      <c r="F91" s="16"/>
      <c r="G91" s="13"/>
    </row>
    <row r="92" spans="1:7" x14ac:dyDescent="0.25">
      <c r="A92">
        <v>84</v>
      </c>
      <c r="B92" s="34" t="s">
        <v>343</v>
      </c>
      <c r="C92" s="21" t="s">
        <v>348</v>
      </c>
      <c r="D92" s="1">
        <v>1</v>
      </c>
      <c r="E92" s="30">
        <v>44845</v>
      </c>
      <c r="F92" s="13"/>
      <c r="G92" s="13"/>
    </row>
    <row r="93" spans="1:7" x14ac:dyDescent="0.25">
      <c r="A93">
        <v>85</v>
      </c>
      <c r="B93" s="34" t="s">
        <v>343</v>
      </c>
      <c r="C93" s="21" t="s">
        <v>349</v>
      </c>
      <c r="D93" s="1">
        <v>1</v>
      </c>
      <c r="E93" s="30">
        <v>45062</v>
      </c>
      <c r="F93" s="13"/>
      <c r="G93" s="13"/>
    </row>
    <row r="94" spans="1:7" x14ac:dyDescent="0.25">
      <c r="A94">
        <v>86</v>
      </c>
      <c r="B94" s="39" t="s">
        <v>350</v>
      </c>
      <c r="C94" s="21" t="s">
        <v>351</v>
      </c>
      <c r="D94" s="1">
        <v>1</v>
      </c>
      <c r="E94" s="30">
        <v>45356</v>
      </c>
      <c r="F94" s="13"/>
      <c r="G94" s="13"/>
    </row>
    <row r="95" spans="1:7" x14ac:dyDescent="0.25">
      <c r="A95">
        <v>87</v>
      </c>
      <c r="B95" s="39" t="s">
        <v>350</v>
      </c>
      <c r="C95" s="21" t="s">
        <v>352</v>
      </c>
      <c r="D95" s="1">
        <v>1</v>
      </c>
      <c r="E95" s="30">
        <v>45433</v>
      </c>
      <c r="F95" s="13"/>
      <c r="G95" s="13"/>
    </row>
    <row r="96" spans="1:7" x14ac:dyDescent="0.25">
      <c r="A96">
        <v>88</v>
      </c>
      <c r="B96" s="39" t="s">
        <v>265</v>
      </c>
      <c r="C96" s="21" t="s">
        <v>353</v>
      </c>
      <c r="D96" s="1">
        <v>1</v>
      </c>
      <c r="E96" s="30">
        <v>45118</v>
      </c>
      <c r="F96" s="13"/>
      <c r="G96" s="13"/>
    </row>
    <row r="97" spans="1:7" x14ac:dyDescent="0.25">
      <c r="A97">
        <v>89</v>
      </c>
      <c r="B97" s="13" t="s">
        <v>265</v>
      </c>
      <c r="C97" s="21" t="s">
        <v>354</v>
      </c>
      <c r="D97" s="1">
        <v>1</v>
      </c>
      <c r="E97" s="29">
        <v>44936</v>
      </c>
      <c r="F97" s="13"/>
      <c r="G97" s="13"/>
    </row>
    <row r="98" spans="1:7" x14ac:dyDescent="0.25">
      <c r="A98">
        <v>90</v>
      </c>
      <c r="B98" s="13" t="s">
        <v>265</v>
      </c>
      <c r="C98" s="21" t="s">
        <v>355</v>
      </c>
      <c r="D98" s="1">
        <v>1</v>
      </c>
      <c r="E98" s="29">
        <v>45531</v>
      </c>
      <c r="F98" s="13"/>
      <c r="G98" s="13"/>
    </row>
    <row r="99" spans="1:7" x14ac:dyDescent="0.25">
      <c r="A99">
        <v>91</v>
      </c>
      <c r="B99" s="13" t="s">
        <v>265</v>
      </c>
      <c r="C99" s="35" t="s">
        <v>356</v>
      </c>
      <c r="D99" s="1">
        <v>1</v>
      </c>
      <c r="E99" s="29">
        <v>45111</v>
      </c>
      <c r="F99" s="13"/>
      <c r="G99" s="13"/>
    </row>
    <row r="100" spans="1:7" x14ac:dyDescent="0.25">
      <c r="A100">
        <v>92</v>
      </c>
      <c r="B100" s="13" t="s">
        <v>265</v>
      </c>
      <c r="C100" s="21" t="s">
        <v>357</v>
      </c>
      <c r="D100" s="1">
        <v>1</v>
      </c>
      <c r="E100" s="16"/>
      <c r="F100" s="13"/>
      <c r="G100" s="13"/>
    </row>
    <row r="101" spans="1:7" x14ac:dyDescent="0.25">
      <c r="A101">
        <v>93</v>
      </c>
      <c r="B101" s="13" t="s">
        <v>265</v>
      </c>
      <c r="C101" s="21" t="s">
        <v>358</v>
      </c>
      <c r="D101" s="1">
        <v>1</v>
      </c>
      <c r="E101" s="16"/>
      <c r="F101" s="13"/>
      <c r="G101" s="13"/>
    </row>
    <row r="102" spans="1:7" x14ac:dyDescent="0.25">
      <c r="A102">
        <v>94</v>
      </c>
      <c r="B102" s="13" t="s">
        <v>265</v>
      </c>
      <c r="C102" s="21" t="s">
        <v>359</v>
      </c>
      <c r="D102" s="1">
        <v>1</v>
      </c>
      <c r="E102" s="29">
        <v>45027</v>
      </c>
      <c r="F102" s="40">
        <v>45188</v>
      </c>
      <c r="G102" s="13"/>
    </row>
    <row r="103" spans="1:7" x14ac:dyDescent="0.25">
      <c r="A103">
        <v>95</v>
      </c>
      <c r="B103" s="13" t="s">
        <v>265</v>
      </c>
      <c r="C103" s="21" t="s">
        <v>360</v>
      </c>
      <c r="D103" s="1">
        <v>1</v>
      </c>
      <c r="E103" s="29">
        <v>45139</v>
      </c>
      <c r="F103" s="13"/>
      <c r="G103" s="13"/>
    </row>
    <row r="104" spans="1:7" x14ac:dyDescent="0.25">
      <c r="A104">
        <v>96</v>
      </c>
      <c r="B104" s="13" t="s">
        <v>265</v>
      </c>
      <c r="C104" s="21" t="s">
        <v>361</v>
      </c>
      <c r="D104" s="1">
        <v>1</v>
      </c>
      <c r="E104" s="29">
        <v>45062</v>
      </c>
      <c r="F104" s="13"/>
      <c r="G104" s="13"/>
    </row>
    <row r="105" spans="1:7" x14ac:dyDescent="0.25">
      <c r="A105">
        <v>97</v>
      </c>
      <c r="B105" s="13" t="s">
        <v>265</v>
      </c>
      <c r="C105" s="21" t="s">
        <v>362</v>
      </c>
      <c r="D105" s="1">
        <v>1</v>
      </c>
      <c r="E105" s="29">
        <v>45111</v>
      </c>
      <c r="F105" s="13"/>
      <c r="G105" s="13"/>
    </row>
    <row r="106" spans="1:7" x14ac:dyDescent="0.25">
      <c r="B106" s="13" t="s">
        <v>265</v>
      </c>
      <c r="C106" s="21" t="s">
        <v>363</v>
      </c>
      <c r="D106" s="1">
        <v>1</v>
      </c>
      <c r="E106" s="29">
        <v>45517</v>
      </c>
      <c r="F106" s="13"/>
      <c r="G106" s="13"/>
    </row>
    <row r="107" spans="1:7" x14ac:dyDescent="0.25">
      <c r="B107" s="13" t="s">
        <v>265</v>
      </c>
      <c r="C107" s="21" t="s">
        <v>364</v>
      </c>
      <c r="D107" s="1">
        <v>1</v>
      </c>
      <c r="E107" s="16"/>
      <c r="F107" s="13"/>
    </row>
    <row r="108" spans="1:7" x14ac:dyDescent="0.25">
      <c r="B108" s="13"/>
      <c r="C108" s="21" t="s">
        <v>365</v>
      </c>
      <c r="D108" s="1">
        <v>1</v>
      </c>
      <c r="E108" s="40">
        <v>45174</v>
      </c>
      <c r="F108" s="13"/>
    </row>
    <row r="109" spans="1:7" x14ac:dyDescent="0.25">
      <c r="B109" s="13"/>
      <c r="C109" s="13"/>
      <c r="D109" s="1"/>
      <c r="E109" s="13"/>
      <c r="F109" s="13"/>
    </row>
    <row r="110" spans="1:7" x14ac:dyDescent="0.25">
      <c r="B110" s="13"/>
      <c r="C110" s="13"/>
      <c r="D110" s="1"/>
      <c r="E110" s="13"/>
      <c r="F110" s="13"/>
    </row>
    <row r="111" spans="1:7" x14ac:dyDescent="0.2">
      <c r="B111" s="13"/>
      <c r="C111" s="13"/>
      <c r="D111" s="13"/>
      <c r="E111" s="13"/>
      <c r="F111" s="13"/>
    </row>
    <row r="112" spans="1:7" x14ac:dyDescent="0.2">
      <c r="B112" s="13"/>
      <c r="C112" s="13"/>
      <c r="D112" s="13"/>
      <c r="E112" s="13"/>
      <c r="F112" s="13"/>
    </row>
    <row r="113" spans="2:6" x14ac:dyDescent="0.2">
      <c r="B113" s="13"/>
      <c r="C113" s="13"/>
      <c r="D113" s="13"/>
      <c r="E113" s="13"/>
      <c r="F113" s="13"/>
    </row>
    <row r="114" spans="2:6" x14ac:dyDescent="0.2">
      <c r="B114" s="13"/>
      <c r="C114" s="13"/>
      <c r="D114" s="13"/>
      <c r="E114" s="13"/>
      <c r="F114" s="13"/>
    </row>
    <row r="115" spans="2:6" x14ac:dyDescent="0.2">
      <c r="C115" s="13"/>
      <c r="D115" s="13"/>
      <c r="E115" s="13"/>
      <c r="F115" s="13"/>
    </row>
    <row r="116" spans="2:6" x14ac:dyDescent="0.2">
      <c r="C116" s="13"/>
      <c r="D116" s="13"/>
      <c r="E116" s="13"/>
      <c r="F116" s="13"/>
    </row>
    <row r="117" spans="2:6" x14ac:dyDescent="0.2">
      <c r="C117" s="13"/>
      <c r="D117" s="13"/>
      <c r="E117" s="13"/>
      <c r="F117" s="13"/>
    </row>
    <row r="118" spans="2:6" x14ac:dyDescent="0.2">
      <c r="C118" s="13"/>
      <c r="D118" s="13"/>
      <c r="E118" s="13"/>
      <c r="F118" s="13"/>
    </row>
    <row r="119" spans="2:6" x14ac:dyDescent="0.2">
      <c r="C119" s="13"/>
      <c r="D119" s="13"/>
      <c r="E119" s="13"/>
      <c r="F119" s="13"/>
    </row>
    <row r="120" spans="2:6" x14ac:dyDescent="0.2">
      <c r="C120" s="13"/>
      <c r="D120" s="13"/>
      <c r="E120" s="13"/>
      <c r="F120" s="13"/>
    </row>
    <row r="121" spans="2:6" x14ac:dyDescent="0.2">
      <c r="C121" s="13"/>
      <c r="D121" s="13"/>
      <c r="E121" s="13"/>
      <c r="F121" s="13"/>
    </row>
    <row r="122" spans="2:6" x14ac:dyDescent="0.2">
      <c r="C122" s="13"/>
      <c r="D122" s="13"/>
      <c r="E122" s="13"/>
      <c r="F122" s="13"/>
    </row>
    <row r="123" spans="2:6" x14ac:dyDescent="0.2">
      <c r="C123" s="13"/>
      <c r="D123" s="13"/>
      <c r="E123" s="13"/>
      <c r="F123" s="13"/>
    </row>
    <row r="124" spans="2:6" x14ac:dyDescent="0.2">
      <c r="C124" s="13"/>
      <c r="D124" s="13"/>
      <c r="E124" s="13"/>
      <c r="F124" s="13"/>
    </row>
    <row r="125" spans="2:6" x14ac:dyDescent="0.2">
      <c r="C125" s="13"/>
      <c r="D125" s="13"/>
      <c r="E125" s="13"/>
      <c r="F125" s="13"/>
    </row>
    <row r="126" spans="2:6" x14ac:dyDescent="0.2">
      <c r="C126" s="13"/>
      <c r="D126" s="13"/>
      <c r="E126" s="13"/>
      <c r="F126" s="13"/>
    </row>
    <row r="127" spans="2:6" x14ac:dyDescent="0.2">
      <c r="C127" s="13"/>
      <c r="D127" s="13"/>
      <c r="E127" s="13"/>
      <c r="F127" s="13"/>
    </row>
    <row r="128" spans="2:6" x14ac:dyDescent="0.2">
      <c r="C128" s="13"/>
      <c r="D128" s="13"/>
      <c r="E128" s="13"/>
    </row>
    <row r="129" spans="3:5" x14ac:dyDescent="0.2">
      <c r="C129" s="13"/>
      <c r="D129" s="13"/>
      <c r="E129" s="13"/>
    </row>
    <row r="130" spans="3:5" x14ac:dyDescent="0.2">
      <c r="C130" s="13"/>
      <c r="D130" s="13"/>
    </row>
  </sheetData>
  <hyperlinks>
    <hyperlink ref="B51" r:id="rId1" display="G@" xr:uid="{11179A0B-AD35-4004-8756-A0637370A514}"/>
  </hyperlinks>
  <pageMargins left="0.7" right="0.7" top="0.75" bottom="0.75" header="0.3" footer="0.3"/>
  <pageSetup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M12" sqref="M12"/>
    </sheetView>
  </sheetViews>
  <sheetFormatPr defaultRowHeight="15" x14ac:dyDescent="0.2"/>
  <sheetData>
    <row r="1" spans="1:1" ht="38.25" customHeight="1" x14ac:dyDescent="0.2">
      <c r="A1" s="36" t="s">
        <v>366</v>
      </c>
    </row>
  </sheetData>
  <pageMargins left="0.7" right="0.7" top="0.75" bottom="0.75" header="0.3" footer="0.3"/>
  <pageSetup orientation="portrait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Scores</vt:lpstr>
      <vt:lpstr>Scores 2</vt:lpstr>
      <vt:lpstr>Guests List</vt:lpstr>
      <vt:lpstr>HN1 List</vt:lpstr>
      <vt:lpstr>Scores!Print_Area</vt:lpstr>
      <vt:lpstr>'Scores 2'!Print_Area</vt:lpstr>
      <vt:lpstr>Scores!Print_Titles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ON Lagula</dc:creator>
  <cp:keywords/>
  <dc:description/>
  <cp:lastModifiedBy>Kevin Magee</cp:lastModifiedBy>
  <cp:revision/>
  <cp:lastPrinted>2026-10-16T19:14:48Z</cp:lastPrinted>
  <dcterms:created xsi:type="dcterms:W3CDTF">2019-03-06T00:39:06Z</dcterms:created>
  <dcterms:modified xsi:type="dcterms:W3CDTF">2026-10-17T21:25:51Z</dcterms:modified>
  <cp:category/>
  <cp:contentStatus/>
</cp:coreProperties>
</file>