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y Documents\001 Mirage tournament\2026\07092026\"/>
    </mc:Choice>
  </mc:AlternateContent>
  <xr:revisionPtr revIDLastSave="0" documentId="8_{46F7C363-23CA-489E-BAEC-5F479CC1C8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cores" sheetId="1" r:id="rId1"/>
    <sheet name="Scores 2" sheetId="2" r:id="rId2"/>
    <sheet name="Guests List" sheetId="3" r:id="rId3"/>
    <sheet name="HN1 List" sheetId="4" r:id="rId4"/>
  </sheets>
  <definedNames>
    <definedName name="_xlnm.Print_Area" localSheetId="0">Scores!$A$1:$U$247</definedName>
    <definedName name="_xlnm.Print_Area" localSheetId="1">'Scores 2'!$A$1:$I$266</definedName>
    <definedName name="_xlnm.Print_Titles" localSheetId="0">Scores!$1:$7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4" i="1" l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H65" i="2"/>
  <c r="H25" i="2"/>
  <c r="H152" i="2"/>
  <c r="O200" i="1"/>
  <c r="O201" i="1"/>
  <c r="O202" i="1"/>
  <c r="O203" i="1"/>
  <c r="O204" i="1"/>
  <c r="O205" i="1"/>
  <c r="O206" i="1"/>
  <c r="O207" i="1"/>
  <c r="O208" i="1"/>
  <c r="O209" i="1"/>
  <c r="O210" i="1"/>
  <c r="O211" i="1"/>
  <c r="O199" i="1"/>
  <c r="O11" i="1"/>
  <c r="O12" i="1"/>
  <c r="O13" i="1"/>
  <c r="O14" i="1"/>
  <c r="O15" i="1"/>
  <c r="O17" i="1"/>
  <c r="O18" i="1"/>
  <c r="O19" i="1"/>
  <c r="O20" i="1"/>
  <c r="O21" i="1"/>
  <c r="O22" i="1"/>
  <c r="O23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1" i="1"/>
  <c r="O42" i="1"/>
  <c r="O43" i="1"/>
  <c r="O44" i="1"/>
  <c r="O45" i="1"/>
  <c r="O46" i="1"/>
  <c r="O47" i="1"/>
  <c r="O48" i="1"/>
  <c r="O49" i="1"/>
  <c r="O50" i="1"/>
  <c r="O54" i="1"/>
  <c r="O55" i="1"/>
  <c r="O56" i="1"/>
  <c r="O57" i="1"/>
  <c r="O58" i="1"/>
  <c r="O59" i="1"/>
  <c r="O61" i="1"/>
  <c r="O62" i="1"/>
  <c r="O68" i="1"/>
  <c r="O69" i="1"/>
  <c r="O70" i="1"/>
  <c r="O71" i="1"/>
  <c r="O72" i="1"/>
  <c r="O74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2" i="1"/>
  <c r="O93" i="1"/>
  <c r="O95" i="1"/>
  <c r="O97" i="1"/>
  <c r="O98" i="1"/>
  <c r="O99" i="1"/>
  <c r="O105" i="1"/>
  <c r="O106" i="1"/>
  <c r="O107" i="1"/>
  <c r="O108" i="1"/>
  <c r="O109" i="1"/>
  <c r="O110" i="1"/>
  <c r="O111" i="1"/>
  <c r="O112" i="1"/>
  <c r="O114" i="1"/>
  <c r="O115" i="1"/>
  <c r="Q115" i="1" s="1"/>
  <c r="O116" i="1"/>
  <c r="O118" i="1"/>
  <c r="O119" i="1"/>
  <c r="O120" i="1"/>
  <c r="O124" i="1"/>
  <c r="O126" i="1"/>
  <c r="O129" i="1"/>
  <c r="O130" i="1"/>
  <c r="O131" i="1"/>
  <c r="O132" i="1"/>
  <c r="O133" i="1"/>
  <c r="O134" i="1"/>
  <c r="O135" i="1"/>
  <c r="O136" i="1"/>
  <c r="O137" i="1"/>
  <c r="O138" i="1"/>
  <c r="O140" i="1"/>
  <c r="O141" i="1"/>
  <c r="O142" i="1"/>
  <c r="O143" i="1"/>
  <c r="O144" i="1"/>
  <c r="O145" i="1"/>
  <c r="O146" i="1"/>
  <c r="O147" i="1"/>
  <c r="O149" i="1"/>
  <c r="O150" i="1"/>
  <c r="O151" i="1"/>
  <c r="O152" i="1"/>
  <c r="O153" i="1"/>
  <c r="O154" i="1"/>
  <c r="O155" i="1"/>
  <c r="O156" i="1"/>
  <c r="O158" i="1"/>
  <c r="O159" i="1"/>
  <c r="O161" i="1"/>
  <c r="O162" i="1"/>
  <c r="O163" i="1"/>
  <c r="Q163" i="1" s="1"/>
  <c r="O164" i="1"/>
  <c r="O166" i="1"/>
  <c r="O169" i="1"/>
  <c r="O170" i="1"/>
  <c r="O172" i="1"/>
  <c r="O173" i="1"/>
  <c r="O174" i="1"/>
  <c r="O175" i="1"/>
  <c r="O176" i="1"/>
  <c r="O177" i="1"/>
  <c r="O178" i="1"/>
  <c r="O180" i="1"/>
  <c r="O181" i="1"/>
  <c r="O182" i="1"/>
  <c r="O183" i="1"/>
  <c r="O185" i="1"/>
  <c r="O186" i="1"/>
  <c r="O187" i="1"/>
  <c r="O188" i="1"/>
  <c r="O189" i="1"/>
  <c r="O190" i="1"/>
  <c r="O192" i="1"/>
  <c r="O193" i="1"/>
  <c r="O194" i="1"/>
  <c r="O195" i="1"/>
  <c r="O196" i="1"/>
  <c r="O197" i="1"/>
  <c r="O198" i="1"/>
  <c r="O9" i="1"/>
  <c r="O16" i="1"/>
  <c r="O40" i="1"/>
  <c r="O51" i="1"/>
  <c r="O52" i="1"/>
  <c r="O53" i="1"/>
  <c r="O60" i="1"/>
  <c r="O63" i="1"/>
  <c r="O65" i="1"/>
  <c r="O66" i="1"/>
  <c r="O67" i="1"/>
  <c r="O73" i="1"/>
  <c r="O75" i="1"/>
  <c r="O91" i="1"/>
  <c r="O94" i="1"/>
  <c r="O96" i="1"/>
  <c r="O100" i="1"/>
  <c r="O101" i="1"/>
  <c r="O102" i="1"/>
  <c r="O103" i="1"/>
  <c r="O104" i="1"/>
  <c r="O113" i="1"/>
  <c r="O117" i="1"/>
  <c r="O121" i="1"/>
  <c r="O122" i="1"/>
  <c r="O123" i="1"/>
  <c r="O125" i="1"/>
  <c r="O127" i="1"/>
  <c r="O128" i="1"/>
  <c r="O139" i="1"/>
  <c r="O148" i="1"/>
  <c r="O157" i="1"/>
  <c r="O160" i="1"/>
  <c r="O165" i="1"/>
  <c r="O167" i="1"/>
  <c r="O168" i="1"/>
  <c r="O171" i="1"/>
  <c r="O179" i="1"/>
  <c r="O184" i="1"/>
  <c r="O191" i="1"/>
  <c r="O10" i="1"/>
  <c r="Q151" i="1"/>
  <c r="T6" i="1"/>
  <c r="U6" i="1"/>
  <c r="T7" i="1"/>
  <c r="U7" i="1"/>
  <c r="Q11" i="1" l="1"/>
  <c r="Q12" i="1"/>
  <c r="Q13" i="1"/>
  <c r="Q14" i="1"/>
  <c r="Q15" i="1"/>
  <c r="Q23" i="1"/>
  <c r="Q25" i="1"/>
  <c r="Q26" i="1"/>
  <c r="Q27" i="1"/>
  <c r="Q28" i="1"/>
  <c r="Q36" i="1"/>
  <c r="Q37" i="1"/>
  <c r="Q38" i="1"/>
  <c r="Q39" i="1"/>
  <c r="Q40" i="1"/>
  <c r="Q46" i="1"/>
  <c r="Q48" i="1"/>
  <c r="Q49" i="1"/>
  <c r="Q50" i="1"/>
  <c r="Q51" i="1"/>
  <c r="Q52" i="1"/>
  <c r="Q54" i="1"/>
  <c r="Q62" i="1"/>
  <c r="Q65" i="1"/>
  <c r="Q68" i="1"/>
  <c r="Q70" i="1"/>
  <c r="Q71" i="1"/>
  <c r="Q72" i="1"/>
  <c r="Q73" i="1"/>
  <c r="Q74" i="1"/>
  <c r="Q75" i="1"/>
  <c r="Q76" i="1"/>
  <c r="Q77" i="1"/>
  <c r="Q85" i="1"/>
  <c r="Q86" i="1"/>
  <c r="Q87" i="1"/>
  <c r="Q88" i="1"/>
  <c r="Q89" i="1"/>
  <c r="Q91" i="1"/>
  <c r="Q97" i="1"/>
  <c r="Q98" i="1"/>
  <c r="Q99" i="1"/>
  <c r="Q100" i="1"/>
  <c r="Q101" i="1"/>
  <c r="Q104" i="1"/>
  <c r="Q113" i="1"/>
  <c r="Q116" i="1"/>
  <c r="Q119" i="1"/>
  <c r="Q120" i="1"/>
  <c r="Q121" i="1"/>
  <c r="Q122" i="1"/>
  <c r="Q123" i="1"/>
  <c r="Q124" i="1"/>
  <c r="Q125" i="1"/>
  <c r="Q134" i="1"/>
  <c r="Q135" i="1"/>
  <c r="Q136" i="1"/>
  <c r="Q137" i="1"/>
  <c r="Q138" i="1"/>
  <c r="Q140" i="1"/>
  <c r="Q147" i="1"/>
  <c r="Q149" i="1"/>
  <c r="Q152" i="1"/>
  <c r="Q153" i="1"/>
  <c r="Q160" i="1"/>
  <c r="Q166" i="1"/>
  <c r="Q168" i="1"/>
  <c r="Q170" i="1"/>
  <c r="Q171" i="1"/>
  <c r="Q172" i="1"/>
  <c r="Q173" i="1"/>
  <c r="Q174" i="1"/>
  <c r="Q175" i="1"/>
  <c r="Q183" i="1"/>
  <c r="Q184" i="1"/>
  <c r="Q185" i="1"/>
  <c r="Q186" i="1"/>
  <c r="Q187" i="1"/>
  <c r="Q195" i="1"/>
  <c r="Q196" i="1"/>
  <c r="Q197" i="1"/>
  <c r="Q198" i="1"/>
  <c r="Q199" i="1"/>
  <c r="Q200" i="1"/>
  <c r="Q201" i="1"/>
  <c r="Q202" i="1"/>
  <c r="Q209" i="1"/>
  <c r="Q210" i="1"/>
  <c r="Q211" i="1"/>
  <c r="Q9" i="1"/>
  <c r="Q80" i="1"/>
  <c r="Q203" i="1"/>
  <c r="Q204" i="1"/>
  <c r="Q205" i="1"/>
  <c r="Q206" i="1"/>
  <c r="Q207" i="1"/>
  <c r="Q208" i="1"/>
  <c r="Q17" i="1"/>
  <c r="Q18" i="1"/>
  <c r="Q19" i="1"/>
  <c r="Q20" i="1"/>
  <c r="Q21" i="1"/>
  <c r="Q22" i="1"/>
  <c r="Q29" i="1"/>
  <c r="Q30" i="1"/>
  <c r="Q31" i="1"/>
  <c r="Q32" i="1"/>
  <c r="Q33" i="1"/>
  <c r="Q34" i="1"/>
  <c r="Q35" i="1"/>
  <c r="Q41" i="1"/>
  <c r="Q42" i="1"/>
  <c r="Q43" i="1"/>
  <c r="Q44" i="1"/>
  <c r="Q45" i="1"/>
  <c r="Q47" i="1"/>
  <c r="Q55" i="1"/>
  <c r="Q56" i="1"/>
  <c r="Q57" i="1"/>
  <c r="Q58" i="1"/>
  <c r="Q59" i="1"/>
  <c r="Q61" i="1"/>
  <c r="Q69" i="1"/>
  <c r="Q78" i="1"/>
  <c r="Q79" i="1"/>
  <c r="Q81" i="1"/>
  <c r="Q82" i="1"/>
  <c r="Q83" i="1"/>
  <c r="Q84" i="1"/>
  <c r="Q90" i="1"/>
  <c r="Q92" i="1"/>
  <c r="Q93" i="1"/>
  <c r="Q95" i="1"/>
  <c r="Q105" i="1"/>
  <c r="Q106" i="1"/>
  <c r="Q107" i="1"/>
  <c r="Q108" i="1"/>
  <c r="Q109" i="1"/>
  <c r="Q110" i="1"/>
  <c r="Q111" i="1"/>
  <c r="Q112" i="1"/>
  <c r="Q114" i="1"/>
  <c r="Q118" i="1"/>
  <c r="Q126" i="1"/>
  <c r="Q129" i="1"/>
  <c r="Q130" i="1"/>
  <c r="Q131" i="1"/>
  <c r="Q132" i="1"/>
  <c r="Q133" i="1"/>
  <c r="Q141" i="1"/>
  <c r="Q142" i="1"/>
  <c r="Q143" i="1"/>
  <c r="Q144" i="1"/>
  <c r="Q145" i="1"/>
  <c r="Q146" i="1"/>
  <c r="Q150" i="1"/>
  <c r="Q154" i="1"/>
  <c r="Q155" i="1"/>
  <c r="Q156" i="1"/>
  <c r="Q158" i="1"/>
  <c r="Q159" i="1"/>
  <c r="Q161" i="1"/>
  <c r="Q162" i="1"/>
  <c r="Q164" i="1"/>
  <c r="Q169" i="1"/>
  <c r="Q176" i="1"/>
  <c r="Q177" i="1"/>
  <c r="Q178" i="1"/>
  <c r="Q180" i="1"/>
  <c r="Q181" i="1"/>
  <c r="Q182" i="1"/>
  <c r="Q188" i="1"/>
  <c r="Q189" i="1"/>
  <c r="Q190" i="1"/>
  <c r="Q192" i="1"/>
  <c r="Q193" i="1"/>
  <c r="Q194" i="1"/>
  <c r="Q16" i="1"/>
  <c r="Q53" i="1"/>
  <c r="Q60" i="1"/>
  <c r="Q63" i="1"/>
  <c r="Q66" i="1"/>
  <c r="Q67" i="1"/>
  <c r="Q94" i="1"/>
  <c r="Q96" i="1"/>
  <c r="Q102" i="1"/>
  <c r="Q103" i="1"/>
  <c r="Q117" i="1"/>
  <c r="Q127" i="1"/>
  <c r="Q128" i="1"/>
  <c r="Q139" i="1"/>
  <c r="Q148" i="1"/>
  <c r="Q157" i="1"/>
  <c r="Q165" i="1"/>
  <c r="Q167" i="1"/>
  <c r="Q179" i="1"/>
  <c r="Q191" i="1"/>
  <c r="Q10" i="1"/>
  <c r="H16" i="2" l="1"/>
  <c r="H13" i="2" l="1"/>
  <c r="H14" i="2"/>
  <c r="H15" i="2"/>
  <c r="H17" i="2"/>
  <c r="H18" i="2"/>
  <c r="H19" i="2"/>
  <c r="H20" i="2"/>
  <c r="H21" i="2"/>
  <c r="H22" i="2"/>
  <c r="H23" i="2"/>
  <c r="H24" i="2"/>
  <c r="H26" i="2"/>
  <c r="H27" i="2"/>
  <c r="H28" i="2"/>
  <c r="H30" i="2"/>
  <c r="H31" i="2"/>
  <c r="H32" i="2"/>
  <c r="H33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7" i="2"/>
  <c r="H58" i="2"/>
  <c r="H59" i="2"/>
  <c r="H60" i="2"/>
  <c r="H61" i="2"/>
  <c r="H62" i="2"/>
  <c r="H63" i="2"/>
  <c r="H64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2" i="2"/>
  <c r="H83" i="2"/>
  <c r="H84" i="2"/>
  <c r="H86" i="2"/>
  <c r="H87" i="2"/>
  <c r="H88" i="2"/>
  <c r="H89" i="2"/>
  <c r="H90" i="2"/>
  <c r="H92" i="2"/>
  <c r="H93" i="2"/>
  <c r="H94" i="2"/>
  <c r="H95" i="2"/>
  <c r="H96" i="2"/>
  <c r="H100" i="2"/>
  <c r="H101" i="2"/>
  <c r="H102" i="2"/>
  <c r="H103" i="2"/>
  <c r="H104" i="2"/>
  <c r="H105" i="2"/>
  <c r="H106" i="2"/>
  <c r="H107" i="2"/>
  <c r="H108" i="2"/>
  <c r="H109" i="2"/>
  <c r="H111" i="2"/>
  <c r="H112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7" i="2"/>
  <c r="H138" i="2"/>
  <c r="H139" i="2"/>
  <c r="H141" i="2"/>
  <c r="H144" i="2"/>
  <c r="H145" i="2"/>
  <c r="H146" i="2"/>
  <c r="H147" i="2"/>
  <c r="H148" i="2"/>
  <c r="H149" i="2"/>
  <c r="H150" i="2"/>
  <c r="H151" i="2"/>
  <c r="H153" i="2"/>
  <c r="H154" i="2"/>
  <c r="H155" i="2"/>
  <c r="H156" i="2"/>
  <c r="H157" i="2"/>
  <c r="H158" i="2"/>
  <c r="H159" i="2"/>
  <c r="H160" i="2"/>
  <c r="H161" i="2"/>
  <c r="H162" i="2"/>
  <c r="H163" i="2"/>
  <c r="H165" i="2"/>
  <c r="H166" i="2"/>
  <c r="H167" i="2"/>
  <c r="H168" i="2"/>
  <c r="H169" i="2"/>
  <c r="H170" i="2"/>
  <c r="H171" i="2"/>
  <c r="H173" i="2"/>
  <c r="H175" i="2"/>
  <c r="H177" i="2"/>
  <c r="H178" i="2"/>
  <c r="H179" i="2"/>
  <c r="H181" i="2"/>
  <c r="H182" i="2"/>
  <c r="H183" i="2"/>
  <c r="H184" i="2"/>
  <c r="H185" i="2"/>
  <c r="H186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6" i="2"/>
  <c r="H207" i="2"/>
  <c r="H208" i="2"/>
  <c r="H209" i="2"/>
  <c r="H211" i="2"/>
  <c r="H212" i="2"/>
  <c r="H10" i="2"/>
  <c r="H11" i="2"/>
  <c r="H12" i="2"/>
  <c r="B5" i="2" l="1"/>
  <c r="B7" i="1"/>
  <c r="S7" i="1" l="1"/>
  <c r="K4" i="1" l="1"/>
  <c r="K6" i="1" s="1"/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l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I6" i="1" l="1"/>
  <c r="I4" i="1" s="1"/>
  <c r="G6" i="1"/>
  <c r="G4" i="1" s="1"/>
  <c r="H6" i="1"/>
  <c r="H4" i="1" s="1"/>
  <c r="J6" i="1"/>
  <c r="J4" i="1" s="1"/>
  <c r="R7" i="1" l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Frank Antolin</author>
  </authors>
  <commentList>
    <comment ref="S48" authorId="0" shapeId="0" xr:uid="{E5D34CD6-0354-4185-AEDF-FCF734CEEAB2}">
      <text>
        <r>
          <rPr>
            <b/>
            <sz val="9"/>
            <color indexed="81"/>
            <rFont val="Tahoma"/>
            <family val="2"/>
          </rPr>
          <t>Frank Antolin: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<sst xmlns="http://schemas.openxmlformats.org/spreadsheetml/2006/main" count="1355" uniqueCount="616">
  <si>
    <t xml:space="preserve">  </t>
  </si>
  <si>
    <t>2/10/26</t>
  </si>
  <si>
    <t>Deuce</t>
  </si>
  <si>
    <t>Tue</t>
  </si>
  <si>
    <t>Thu</t>
  </si>
  <si>
    <t>HN1</t>
  </si>
  <si>
    <t>POT</t>
  </si>
  <si>
    <t xml:space="preserve"> </t>
  </si>
  <si>
    <t>Total</t>
  </si>
  <si>
    <t>No</t>
  </si>
  <si>
    <t>Dues</t>
  </si>
  <si>
    <t>Pin</t>
  </si>
  <si>
    <t>pot</t>
  </si>
  <si>
    <t>of</t>
  </si>
  <si>
    <t>Hcap</t>
  </si>
  <si>
    <t>1st</t>
  </si>
  <si>
    <t>Adj</t>
  </si>
  <si>
    <t>Gross</t>
  </si>
  <si>
    <t>Tee</t>
  </si>
  <si>
    <t>Entries</t>
  </si>
  <si>
    <t>NetDB</t>
  </si>
  <si>
    <t>Rds</t>
  </si>
  <si>
    <t>Index</t>
  </si>
  <si>
    <t>Score</t>
  </si>
  <si>
    <t>Box</t>
  </si>
  <si>
    <t>Last, First (Nickname)</t>
  </si>
  <si>
    <t xml:space="preserve"> (20)</t>
  </si>
  <si>
    <t>Old</t>
  </si>
  <si>
    <t>New</t>
  </si>
  <si>
    <t>adj</t>
  </si>
  <si>
    <t>Hdcp</t>
  </si>
  <si>
    <t>Mid</t>
  </si>
  <si>
    <t>Adeboi, Larry</t>
  </si>
  <si>
    <t>Fwd</t>
  </si>
  <si>
    <t>Ah-Ching, Paul</t>
  </si>
  <si>
    <t>Alaan, Ernie</t>
  </si>
  <si>
    <t>Alamea, Victor</t>
  </si>
  <si>
    <t>Alcos, David</t>
  </si>
  <si>
    <t>Ancheta, Frank</t>
  </si>
  <si>
    <t>Anderson, Eric</t>
  </si>
  <si>
    <t>Antolin, Frank</t>
  </si>
  <si>
    <t>Aquilo, Noel</t>
  </si>
  <si>
    <t>Arnold, Mike</t>
  </si>
  <si>
    <t>Ayson, Rod</t>
  </si>
  <si>
    <t>Bowers, Dave</t>
  </si>
  <si>
    <t>Bredin, Paul</t>
  </si>
  <si>
    <t>Budija, Frank</t>
  </si>
  <si>
    <t>Caminos, Herman</t>
  </si>
  <si>
    <t>Chun, Aaron</t>
  </si>
  <si>
    <t>Church, Mario</t>
  </si>
  <si>
    <t>Cleveland, Gene</t>
  </si>
  <si>
    <t>Coolidge, John</t>
  </si>
  <si>
    <t>Correa, Darren</t>
  </si>
  <si>
    <t>Crenshaw, Gil</t>
  </si>
  <si>
    <t>Cresanto, Brant</t>
  </si>
  <si>
    <t>Curtis, Kerry</t>
  </si>
  <si>
    <t>Davis, Tim</t>
  </si>
  <si>
    <t>Davis, Wendell</t>
  </si>
  <si>
    <t>Dawkins, Darrell</t>
  </si>
  <si>
    <t xml:space="preserve">Dawson, Toby </t>
  </si>
  <si>
    <t>De Los Reyes, Carlos</t>
  </si>
  <si>
    <t>Delgado, Ron</t>
  </si>
  <si>
    <t>DemoPoulus, Dimitrios</t>
  </si>
  <si>
    <t>Denney, Ron</t>
  </si>
  <si>
    <t>Dilts, Al</t>
  </si>
  <si>
    <t>Domaoan, Elmer</t>
  </si>
  <si>
    <t xml:space="preserve">Egan, Chris         </t>
  </si>
  <si>
    <t>Escueta, Allan</t>
  </si>
  <si>
    <t>Faaesea, Dave</t>
  </si>
  <si>
    <t>Faagata, Ken</t>
  </si>
  <si>
    <t>Faleafine, James Jr</t>
  </si>
  <si>
    <t>Fama, Fernand</t>
  </si>
  <si>
    <t>Fernandez, Arthur</t>
  </si>
  <si>
    <t>Flagg, Allen</t>
  </si>
  <si>
    <t>Fletcher, Jim</t>
  </si>
  <si>
    <t>Forte, Henry</t>
  </si>
  <si>
    <t>Fortuno, Leo</t>
  </si>
  <si>
    <t>Foster, Bobby</t>
  </si>
  <si>
    <t>Franklin, Joe</t>
  </si>
  <si>
    <t>Furrot, Eric</t>
  </si>
  <si>
    <t>Geck, Paul</t>
  </si>
  <si>
    <t>Gess, Lee</t>
  </si>
  <si>
    <t>Giordini, Louis</t>
  </si>
  <si>
    <t>Glad, Larry</t>
  </si>
  <si>
    <t>Glad, Steven</t>
  </si>
  <si>
    <t>Goulart, Art</t>
  </si>
  <si>
    <t>Greene, Kent</t>
  </si>
  <si>
    <t>Griffin, Russ</t>
  </si>
  <si>
    <t>Grob, John</t>
  </si>
  <si>
    <t>Gunggavakin, Sam</t>
  </si>
  <si>
    <t>Gurley, Dwayne</t>
  </si>
  <si>
    <t>Gutzat, Fred</t>
  </si>
  <si>
    <t>Guzman, Martin</t>
  </si>
  <si>
    <t>Hamilton, Andre</t>
  </si>
  <si>
    <t>Hammond, Rich</t>
  </si>
  <si>
    <t>Hernandez, Bob</t>
  </si>
  <si>
    <t>Hilburn, Doug</t>
  </si>
  <si>
    <t>Hiramoto, Ron</t>
  </si>
  <si>
    <t>Horton, Norm</t>
  </si>
  <si>
    <t>Howlett, Dan</t>
  </si>
  <si>
    <t>Ilaoa, Filipo</t>
  </si>
  <si>
    <t>Insong, Rocky</t>
  </si>
  <si>
    <t>Jamais, Jerico</t>
  </si>
  <si>
    <t>Jones, Rick</t>
  </si>
  <si>
    <t>Julian, Emmet</t>
  </si>
  <si>
    <t xml:space="preserve">Junprung, Boon </t>
  </si>
  <si>
    <t>Kawamoto, Sam</t>
  </si>
  <si>
    <t>Khamis, Tom</t>
  </si>
  <si>
    <t>Kilpatrick, Rich</t>
  </si>
  <si>
    <t>King, Stephen</t>
  </si>
  <si>
    <t>Kolone, Gibson</t>
  </si>
  <si>
    <t>Krogbin, Wayne</t>
  </si>
  <si>
    <t>Lafi, House</t>
  </si>
  <si>
    <t>Lagula, Orlando</t>
  </si>
  <si>
    <t xml:space="preserve">Laidlaw, Kent  </t>
  </si>
  <si>
    <t>Landini, Lou</t>
  </si>
  <si>
    <t>Larsen, Jay</t>
  </si>
  <si>
    <t>Ledesma, Emet</t>
  </si>
  <si>
    <t>Lee, Larry</t>
  </si>
  <si>
    <t>Licanto, Norm</t>
  </si>
  <si>
    <t>Liufau, Ata</t>
  </si>
  <si>
    <t>Logan, Dwayne</t>
  </si>
  <si>
    <t>Luchetta, Mario</t>
  </si>
  <si>
    <t>Lyons, Cecil</t>
  </si>
  <si>
    <t>Magee, Kevin</t>
  </si>
  <si>
    <t>Malm, Harold</t>
  </si>
  <si>
    <t>Manalansan, Mike</t>
  </si>
  <si>
    <t>Mansueto, Eugene</t>
  </si>
  <si>
    <t>Manu, Joe</t>
  </si>
  <si>
    <t>Matthew, Stuart</t>
  </si>
  <si>
    <t>Mauga, Pete</t>
  </si>
  <si>
    <t>Mazurkwich, David</t>
  </si>
  <si>
    <t>McGuoirk, Tim</t>
  </si>
  <si>
    <t>Medina, Al</t>
  </si>
  <si>
    <t>Mendiola, Norm</t>
  </si>
  <si>
    <t>Miller, Larry</t>
  </si>
  <si>
    <t>Miller, Michael</t>
  </si>
  <si>
    <t>Miner, Mike</t>
  </si>
  <si>
    <t>Moe, Tala</t>
  </si>
  <si>
    <t>Mohney, Terry</t>
  </si>
  <si>
    <t>Mortera, Alan</t>
  </si>
  <si>
    <t>Moy, Gorman</t>
  </si>
  <si>
    <t>Mundrane, Bob</t>
  </si>
  <si>
    <t>Nakiso, Paoa</t>
  </si>
  <si>
    <t>Nelson, Mike</t>
  </si>
  <si>
    <t>Neubauer, Ron</t>
  </si>
  <si>
    <t>Nguyen, Kevin</t>
  </si>
  <si>
    <t>Nieman, Bill</t>
  </si>
  <si>
    <t>Nurmi, Wayne</t>
  </si>
  <si>
    <t>Oyabu, Jerry</t>
  </si>
  <si>
    <t>Paling, Steve</t>
  </si>
  <si>
    <t xml:space="preserve">Pascua, Alberto  </t>
  </si>
  <si>
    <t>Pelaez, Danny</t>
  </si>
  <si>
    <t>Pelaez, Lino</t>
  </si>
  <si>
    <t>Pelefoti, Aukoso</t>
  </si>
  <si>
    <t>Pena, Marty</t>
  </si>
  <si>
    <t>Perez, Al</t>
  </si>
  <si>
    <t>Perez, Chris</t>
  </si>
  <si>
    <t>Perez, Gene</t>
  </si>
  <si>
    <t>Perkins, Gene</t>
  </si>
  <si>
    <t>Peterson, Bud</t>
  </si>
  <si>
    <t>Pino, Albert</t>
  </si>
  <si>
    <t>Piotrowski, Joe</t>
  </si>
  <si>
    <t>Poblano. Jose</t>
  </si>
  <si>
    <t>Poer, Eric</t>
  </si>
  <si>
    <t>Pratt, Bob</t>
  </si>
  <si>
    <t>Pudelwitts, Bob</t>
  </si>
  <si>
    <t>Rankin, Tommy</t>
  </si>
  <si>
    <t>Rascon, Nico</t>
  </si>
  <si>
    <t>Reber, John</t>
  </si>
  <si>
    <t>Reese, Joe</t>
  </si>
  <si>
    <t>Roberto, Tim</t>
  </si>
  <si>
    <t>Robinson, Will</t>
  </si>
  <si>
    <t>Sablan, Greg</t>
  </si>
  <si>
    <t>Sakomoto, Dan</t>
  </si>
  <si>
    <t>Samatua, Tipasa</t>
  </si>
  <si>
    <t>Sanchez, Alexis</t>
  </si>
  <si>
    <t>Santos, James</t>
  </si>
  <si>
    <t>Sarafijanovic, Bronco</t>
  </si>
  <si>
    <t xml:space="preserve">Savusa, Faavae </t>
  </si>
  <si>
    <t>Scanlon, Floyd</t>
  </si>
  <si>
    <t>Schlobuhm,  Melvin</t>
  </si>
  <si>
    <t>Schreiner, Kevin</t>
  </si>
  <si>
    <t>Sherrell, Scott</t>
  </si>
  <si>
    <t>Shim,Leem</t>
  </si>
  <si>
    <t>Snider, Zach</t>
  </si>
  <si>
    <t>Spainhower, Steve</t>
  </si>
  <si>
    <t>Stewart, Casey</t>
  </si>
  <si>
    <t>Strebel, Josef</t>
  </si>
  <si>
    <t>Sunzeri, Dave</t>
  </si>
  <si>
    <t>Tagi, Eli</t>
  </si>
  <si>
    <t>Taitano, Richard</t>
  </si>
  <si>
    <t>Taitano, Roland</t>
  </si>
  <si>
    <t>Talavera, Erwin</t>
  </si>
  <si>
    <t>Taupau, Moe Moe</t>
  </si>
  <si>
    <t>Tee, Dexter</t>
  </si>
  <si>
    <t>Teo, Nate</t>
  </si>
  <si>
    <t>Thomas, Aaron</t>
  </si>
  <si>
    <t>Thomas, Ronald</t>
  </si>
  <si>
    <t>Tili, Wayne</t>
  </si>
  <si>
    <t>Trucano, Mike</t>
  </si>
  <si>
    <t>Tuia, Lave</t>
  </si>
  <si>
    <t xml:space="preserve">Tumaneng, Rocky </t>
  </si>
  <si>
    <t>Tupuola, Tunu</t>
  </si>
  <si>
    <t xml:space="preserve">Ulufale, Mike </t>
  </si>
  <si>
    <t>VanHorne, Bob</t>
  </si>
  <si>
    <t>Verceles, Edmundo</t>
  </si>
  <si>
    <t>Wach, Jeff</t>
  </si>
  <si>
    <t>Walker, Bud</t>
  </si>
  <si>
    <t>Walker,Tony</t>
  </si>
  <si>
    <t>Wesson, Greg</t>
  </si>
  <si>
    <t>West, Darrell</t>
  </si>
  <si>
    <t>Whitehead, Richard</t>
  </si>
  <si>
    <t xml:space="preserve">Wingco, Toy </t>
  </si>
  <si>
    <t>Wolf, Gerald</t>
  </si>
  <si>
    <t>Wong, Billy</t>
  </si>
  <si>
    <t>Wooten, Herman</t>
  </si>
  <si>
    <t>Yale, Bob</t>
  </si>
  <si>
    <t>Yumul, Romy</t>
  </si>
  <si>
    <t>Zobrist, Richard</t>
  </si>
  <si>
    <t>Zzz Barker, Liz</t>
  </si>
  <si>
    <t>Zzz Choichomroon, Joy</t>
  </si>
  <si>
    <t>Zzz Collopy, Jin Hui</t>
  </si>
  <si>
    <t>Zzz Forrester-Cohen, Donna</t>
  </si>
  <si>
    <t>Zzz Fujimoto, Coleen</t>
  </si>
  <si>
    <t>Zzz Greathouse,Cathy</t>
  </si>
  <si>
    <t>Zzz Lyons, Sue</t>
  </si>
  <si>
    <t xml:space="preserve">Zzz Malone, Carmen </t>
  </si>
  <si>
    <t xml:space="preserve">Zzz Miller, Yvonne  </t>
  </si>
  <si>
    <t>Zzz Noh, Bea</t>
  </si>
  <si>
    <t>Zzz Rice, Sunny</t>
  </si>
  <si>
    <t>Zzz Stein, Ann</t>
  </si>
  <si>
    <t>Zzz Yamada, Karen</t>
  </si>
  <si>
    <t>CTP Winners Tue</t>
  </si>
  <si>
    <t>Potret</t>
  </si>
  <si>
    <t>CTPRet</t>
  </si>
  <si>
    <t>Deuce Pot Tue:</t>
  </si>
  <si>
    <t>Ft</t>
  </si>
  <si>
    <t>In</t>
  </si>
  <si>
    <t>#3</t>
  </si>
  <si>
    <t>CTP Winners Thu</t>
  </si>
  <si>
    <t/>
  </si>
  <si>
    <t xml:space="preserve">   </t>
  </si>
  <si>
    <t xml:space="preserve">The Mirage Weekly Pot Handicap 2023 Season Tour 1 </t>
  </si>
  <si>
    <t xml:space="preserve">Total </t>
  </si>
  <si>
    <t>Tour #2</t>
  </si>
  <si>
    <t>Tour #1</t>
  </si>
  <si>
    <t>YE Tour #3</t>
  </si>
  <si>
    <t xml:space="preserve">after </t>
  </si>
  <si>
    <t>Coolidge,John</t>
  </si>
  <si>
    <t>Faagata,Ken</t>
  </si>
  <si>
    <t>Franklin,Joe</t>
  </si>
  <si>
    <t xml:space="preserve">Mid </t>
  </si>
  <si>
    <t>Lafi,House</t>
  </si>
  <si>
    <t>Lincanto,Norn</t>
  </si>
  <si>
    <t>Mazurkwich,David</t>
  </si>
  <si>
    <t>Mendiola,Norm</t>
  </si>
  <si>
    <t>Neubauer,Ron</t>
  </si>
  <si>
    <t>Pino.Albert</t>
  </si>
  <si>
    <t>Poer,Eric</t>
  </si>
  <si>
    <t>Roberto,Tim</t>
  </si>
  <si>
    <t>Taitano,Richard</t>
  </si>
  <si>
    <t>Taupau,Moe Moe</t>
  </si>
  <si>
    <t>FWD</t>
  </si>
  <si>
    <t>Wach,Jeff</t>
  </si>
  <si>
    <t>West,Darrell</t>
  </si>
  <si>
    <t>The Mirage Weekly Pot Handicap 2023 Season Tour 1 - Week 1</t>
  </si>
  <si>
    <t>G</t>
  </si>
  <si>
    <t>Guest List</t>
  </si>
  <si>
    <t># of Round</t>
  </si>
  <si>
    <r>
      <t>Alvarado,</t>
    </r>
    <r>
      <rPr>
        <sz val="12"/>
        <rFont val="Times New Roman"/>
        <family val="1"/>
      </rPr>
      <t xml:space="preserve"> Noli</t>
    </r>
  </si>
  <si>
    <t>Ancheta, Franklen</t>
  </si>
  <si>
    <t>Aquino,  Jess</t>
  </si>
  <si>
    <t>Aquino,  Tony</t>
  </si>
  <si>
    <t>G2</t>
  </si>
  <si>
    <t>Benz, Joe</t>
  </si>
  <si>
    <t>Boon</t>
  </si>
  <si>
    <t>Bowden, Steve</t>
  </si>
  <si>
    <t>Bredin, Conor</t>
  </si>
  <si>
    <t>Budija, Steve</t>
  </si>
  <si>
    <t>Bull, G</t>
  </si>
  <si>
    <t>Cabildo, George</t>
  </si>
  <si>
    <t>Call, Neil</t>
  </si>
  <si>
    <t>Carriger, Mark</t>
  </si>
  <si>
    <t>Casovan, Larry</t>
  </si>
  <si>
    <t>Chrisostomo, Art</t>
  </si>
  <si>
    <t>Coughlin, Jerry</t>
  </si>
  <si>
    <t>Crank,Tom</t>
  </si>
  <si>
    <t>Crisostomo, Art</t>
  </si>
  <si>
    <t>Davis,Rich</t>
  </si>
  <si>
    <t>Dinco, Froy Jr</t>
  </si>
  <si>
    <t>Dixon Andy</t>
  </si>
  <si>
    <t>Enriquez, Kris</t>
  </si>
  <si>
    <t>Eral, Nancy</t>
  </si>
  <si>
    <t>Farmer, Matt</t>
  </si>
  <si>
    <t>Flores, Francis</t>
  </si>
  <si>
    <t>Francisco, Peter</t>
  </si>
  <si>
    <t>Fujimoto, Coleen</t>
  </si>
  <si>
    <t>Gamboa, Ron</t>
  </si>
  <si>
    <t>Garcia, Ramon</t>
  </si>
  <si>
    <t>Gentry, James</t>
  </si>
  <si>
    <t>Horton, Scott</t>
  </si>
  <si>
    <t>Huff, Jerry</t>
  </si>
  <si>
    <t>Hwang, David</t>
  </si>
  <si>
    <t>Ilaoa</t>
  </si>
  <si>
    <t>Johnson, Gene</t>
  </si>
  <si>
    <t>Labrador, Bert</t>
  </si>
  <si>
    <t>Lawson, Pete</t>
  </si>
  <si>
    <t>Lee,Larry</t>
  </si>
  <si>
    <t xml:space="preserve">Liberti, Buzz  </t>
  </si>
  <si>
    <t>Little</t>
  </si>
  <si>
    <t>Lopez, Jay</t>
  </si>
  <si>
    <t>Lucas, Tway</t>
  </si>
  <si>
    <t>Lupich, Jeff</t>
  </si>
  <si>
    <t>Macdonald, Greg</t>
  </si>
  <si>
    <t>Macdonald, John</t>
  </si>
  <si>
    <t>Maltbie, Robert</t>
  </si>
  <si>
    <t>Marave, Mike</t>
  </si>
  <si>
    <t>Mason, Ed</t>
  </si>
  <si>
    <t>Nieman, Colter</t>
  </si>
  <si>
    <t>Norris, Raul</t>
  </si>
  <si>
    <t>Oberster, Alan</t>
  </si>
  <si>
    <t>Oshtro,Dan</t>
  </si>
  <si>
    <t>Padilla, Dan</t>
  </si>
  <si>
    <t>Papa, Ben</t>
  </si>
  <si>
    <t xml:space="preserve">G </t>
  </si>
  <si>
    <t>Paterno, Ricardo</t>
  </si>
  <si>
    <t>Pena, Travis</t>
  </si>
  <si>
    <t>Peoples, Lew</t>
  </si>
  <si>
    <t>Pierce, Cathy</t>
  </si>
  <si>
    <t>Pudelwitts, Joe</t>
  </si>
  <si>
    <t>Pudelwitts, Nancy</t>
  </si>
  <si>
    <t>Quidachay, Joey</t>
  </si>
  <si>
    <t>Ray, Jimmel</t>
  </si>
  <si>
    <t>Roberto, Chris</t>
  </si>
  <si>
    <t>Rohr Jr., Tim</t>
  </si>
  <si>
    <t>Roth, Tim</t>
  </si>
  <si>
    <t>Rutledge</t>
  </si>
  <si>
    <t>Sacramento, Jet</t>
  </si>
  <si>
    <t>Sar, Bo</t>
  </si>
  <si>
    <t>Sarmiento, Bill</t>
  </si>
  <si>
    <t>Sanstrum, Lars</t>
  </si>
  <si>
    <t>Scott, Bill</t>
  </si>
  <si>
    <t>Shane, Ricky</t>
  </si>
  <si>
    <t>Shitemoto, Ty</t>
  </si>
  <si>
    <t xml:space="preserve">    G</t>
  </si>
  <si>
    <t>Sigler, Bob</t>
  </si>
  <si>
    <t>Schneider, Heath</t>
  </si>
  <si>
    <t>Sloan</t>
  </si>
  <si>
    <t>Snider, Jay</t>
  </si>
  <si>
    <t>Spradling, Kerry</t>
  </si>
  <si>
    <t>Stein,Steve</t>
  </si>
  <si>
    <t xml:space="preserve">   G</t>
  </si>
  <si>
    <t xml:space="preserve"> Sumarat, Ejay</t>
  </si>
  <si>
    <t>Sunny</t>
  </si>
  <si>
    <t>Taylor, Kent</t>
  </si>
  <si>
    <t>Teklet Bebri</t>
  </si>
  <si>
    <t>Tesdale, Keith</t>
  </si>
  <si>
    <t>Valdez, Zidriek</t>
  </si>
  <si>
    <t>Wago, Grant</t>
  </si>
  <si>
    <t>Wago, Yumi</t>
  </si>
  <si>
    <t>Walker,Ron</t>
  </si>
  <si>
    <t>Washington Phil</t>
  </si>
  <si>
    <t>Whatamouth, J</t>
  </si>
  <si>
    <t>Whitehead, Diana</t>
  </si>
  <si>
    <t>Whitmore,Paul</t>
  </si>
  <si>
    <t>Wingco, Toy</t>
  </si>
  <si>
    <t>Zoltnick, Jeff</t>
  </si>
  <si>
    <t xml:space="preserve">      </t>
  </si>
  <si>
    <t>Gold</t>
  </si>
  <si>
    <t>#14</t>
  </si>
  <si>
    <t>#16</t>
  </si>
  <si>
    <t>Trucano,Mike</t>
  </si>
  <si>
    <t>Roma, Jan</t>
  </si>
  <si>
    <t>The Mirage Weekly Pot Handicap 2026 Tour 3 - Week 3</t>
  </si>
  <si>
    <t>Scores for use on Jul 07/Jul 09, 2026 - Rhodes Ranch</t>
  </si>
  <si>
    <t>White</t>
  </si>
  <si>
    <t>M66.2/115</t>
  </si>
  <si>
    <t>M63.2/105</t>
  </si>
  <si>
    <t>L67.4/120</t>
  </si>
  <si>
    <t>112 yd</t>
  </si>
  <si>
    <t>#7</t>
  </si>
  <si>
    <t>158 yd</t>
  </si>
  <si>
    <t>145 yd</t>
  </si>
  <si>
    <t>155 yd</t>
  </si>
  <si>
    <t>x</t>
  </si>
  <si>
    <t>*100</t>
  </si>
  <si>
    <t>Gene Cleveland</t>
  </si>
  <si>
    <t>1</t>
  </si>
  <si>
    <t>0</t>
  </si>
  <si>
    <t>Rick Jones</t>
  </si>
  <si>
    <t>15</t>
  </si>
  <si>
    <t>6</t>
  </si>
  <si>
    <t>Mike Miner</t>
  </si>
  <si>
    <t>2</t>
  </si>
  <si>
    <t>11</t>
  </si>
  <si>
    <t>Nate Teo</t>
  </si>
  <si>
    <t>4</t>
  </si>
  <si>
    <t>Catacutan, JR</t>
  </si>
  <si>
    <t>*105</t>
  </si>
  <si>
    <t>725-292-4657</t>
  </si>
  <si>
    <t>Cleveland</t>
  </si>
  <si>
    <t>Gene</t>
  </si>
  <si>
    <t>Rick</t>
  </si>
  <si>
    <t>Jones</t>
  </si>
  <si>
    <t>Norm</t>
  </si>
  <si>
    <t>Mendiola</t>
  </si>
  <si>
    <t>Danny Pelaez</t>
  </si>
  <si>
    <t>7</t>
  </si>
  <si>
    <t>8</t>
  </si>
  <si>
    <t xml:space="preserve">Josef Strebel </t>
  </si>
  <si>
    <t>00</t>
  </si>
  <si>
    <t>Rich Whitehead</t>
  </si>
  <si>
    <t>6 1/2</t>
  </si>
  <si>
    <t xml:space="preserve">Mike Miller </t>
  </si>
  <si>
    <t>Mario Church</t>
  </si>
  <si>
    <t>Deuce Pot Thu (5):</t>
  </si>
  <si>
    <t>Grezlik, Kevin</t>
  </si>
  <si>
    <t>Membership Renewal</t>
  </si>
  <si>
    <t>xx</t>
  </si>
  <si>
    <t>Chip Curtis</t>
  </si>
  <si>
    <t>3</t>
  </si>
  <si>
    <t>5</t>
  </si>
  <si>
    <t>9</t>
  </si>
  <si>
    <t>10</t>
  </si>
  <si>
    <t>12</t>
  </si>
  <si>
    <t>13</t>
  </si>
  <si>
    <t>14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</si>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</sst>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0.0"/>
    <numFmt numFmtId="166" formatCode="_(&quot;$&quot;* #,##0_);_(&quot;$&quot;* \(#,##0\);_(&quot;$&quot;* &quot;-&quot;??_);_(@_)"/>
    <numFmt numFmtId="167" formatCode="m/d;@"/>
  </numFmts>
  <fonts count="28" x14ac:knownFonts="1">
    <font>
      <sz val="12"/>
      <color rgb="FF000000"/>
      <name val="Arial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Arial"/>
      <family val="2"/>
    </font>
    <font>
      <b/>
      <sz val="12"/>
      <name val="Times New Roman"/>
      <family val="1"/>
    </font>
    <font>
      <u/>
      <sz val="12"/>
      <color theme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color rgb="FF000000"/>
      <name val="Arial"/>
      <family val="2"/>
    </font>
    <font>
      <sz val="9"/>
      <name val="Times New Roman"/>
      <family val="1"/>
    </font>
    <font>
      <sz val="10"/>
      <color rgb="FF000000"/>
      <name val="Arial"/>
      <family val="2"/>
    </font>
    <font>
      <sz val="28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00"/>
      <name val="Arial"/>
      <family val="2"/>
    </font>
    <font>
      <b/>
      <sz val="11"/>
      <name val="Arial"/>
      <family val="2"/>
    </font>
    <font>
      <sz val="11"/>
      <color rgb="FFFF0000"/>
      <name val="Times New Roman"/>
      <family val="1"/>
    </font>
    <font>
      <sz val="10"/>
      <name val="Arial"/>
      <family val="2"/>
    </font>
    <font>
      <sz val="8"/>
      <name val="Arial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44" fontId="23" fillId="0" borderId="0" applyFont="0" applyFill="0" applyBorder="0" applyAlignment="0" applyProtection="0"/>
  </cellStyleXfs>
  <cellXfs count="121"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2" xfId="0" applyFont="1" applyBorder="1" applyAlignment="1">
      <alignment vertical="center"/>
    </xf>
    <xf numFmtId="165" fontId="1" fillId="0" borderId="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" fontId="1" fillId="0" borderId="2" xfId="0" applyNumberFormat="1" applyFont="1" applyBorder="1"/>
    <xf numFmtId="8" fontId="1" fillId="0" borderId="2" xfId="0" applyNumberFormat="1" applyFont="1" applyBorder="1"/>
    <xf numFmtId="164" fontId="2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vertical="center"/>
    </xf>
    <xf numFmtId="0" fontId="6" fillId="0" borderId="2" xfId="0" applyFont="1" applyBorder="1"/>
    <xf numFmtId="1" fontId="2" fillId="0" borderId="2" xfId="0" applyNumberFormat="1" applyFont="1" applyBorder="1" applyAlignment="1">
      <alignment horizontal="left"/>
    </xf>
    <xf numFmtId="0" fontId="0" fillId="0" borderId="2" xfId="0" applyBorder="1" applyAlignment="1">
      <alignment vertical="center"/>
    </xf>
    <xf numFmtId="0" fontId="6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/>
    <xf numFmtId="0" fontId="0" fillId="2" borderId="0" xfId="0" applyFill="1" applyAlignment="1">
      <alignment vertical="center"/>
    </xf>
    <xf numFmtId="0" fontId="3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vertical="center"/>
    </xf>
    <xf numFmtId="0" fontId="5" fillId="2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6" fontId="1" fillId="2" borderId="2" xfId="0" applyNumberFormat="1" applyFont="1" applyFill="1" applyBorder="1" applyAlignment="1">
      <alignment horizontal="center"/>
    </xf>
    <xf numFmtId="16" fontId="1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1" fillId="0" borderId="0" xfId="0" applyFont="1" applyAlignment="1">
      <alignment vertical="center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vertical="center"/>
    </xf>
    <xf numFmtId="0" fontId="9" fillId="2" borderId="2" xfId="0" applyFont="1" applyFill="1" applyBorder="1"/>
    <xf numFmtId="0" fontId="14" fillId="0" borderId="0" xfId="0" applyFont="1" applyAlignment="1">
      <alignment vertical="center"/>
    </xf>
    <xf numFmtId="0" fontId="0" fillId="2" borderId="5" xfId="0" applyFill="1" applyBorder="1" applyAlignment="1">
      <alignment vertical="center"/>
    </xf>
    <xf numFmtId="0" fontId="1" fillId="2" borderId="2" xfId="0" applyFont="1" applyFill="1" applyBorder="1" applyAlignment="1">
      <alignment horizontal="left"/>
    </xf>
    <xf numFmtId="0" fontId="15" fillId="0" borderId="2" xfId="0" applyFont="1" applyBorder="1" applyAlignment="1">
      <alignment vertical="center"/>
    </xf>
    <xf numFmtId="16" fontId="0" fillId="0" borderId="2" xfId="0" applyNumberFormat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164" fontId="19" fillId="0" borderId="2" xfId="2" applyNumberFormat="1" applyFont="1" applyFill="1" applyBorder="1" applyAlignment="1">
      <alignment horizontal="center"/>
    </xf>
    <xf numFmtId="0" fontId="19" fillId="0" borderId="2" xfId="3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center"/>
    </xf>
    <xf numFmtId="8" fontId="1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2" borderId="2" xfId="1" applyFill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3" xfId="0" applyFont="1" applyBorder="1"/>
    <xf numFmtId="0" fontId="1" fillId="0" borderId="1" xfId="0" applyFont="1" applyBorder="1" applyAlignment="1">
      <alignment vertical="center"/>
    </xf>
    <xf numFmtId="0" fontId="1" fillId="5" borderId="2" xfId="0" applyFont="1" applyFill="1" applyBorder="1"/>
    <xf numFmtId="0" fontId="1" fillId="5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166" fontId="1" fillId="0" borderId="2" xfId="4" applyNumberFormat="1" applyFont="1" applyFill="1" applyBorder="1" applyAlignment="1">
      <alignment horizontal="center"/>
    </xf>
    <xf numFmtId="0" fontId="1" fillId="6" borderId="2" xfId="0" applyFont="1" applyFill="1" applyBorder="1"/>
    <xf numFmtId="0" fontId="2" fillId="0" borderId="2" xfId="0" applyFont="1" applyBorder="1" applyAlignment="1">
      <alignment horizontal="left"/>
    </xf>
    <xf numFmtId="0" fontId="4" fillId="0" borderId="2" xfId="0" applyFont="1" applyBorder="1"/>
    <xf numFmtId="0" fontId="1" fillId="7" borderId="2" xfId="0" applyFont="1" applyFill="1" applyBorder="1" applyAlignment="1">
      <alignment horizontal="center"/>
    </xf>
    <xf numFmtId="0" fontId="20" fillId="0" borderId="2" xfId="0" applyFont="1" applyBorder="1" applyAlignment="1">
      <alignment horizontal="left"/>
    </xf>
    <xf numFmtId="0" fontId="1" fillId="7" borderId="2" xfId="0" applyFont="1" applyFill="1" applyBorder="1"/>
    <xf numFmtId="0" fontId="1" fillId="8" borderId="2" xfId="0" applyFont="1" applyFill="1" applyBorder="1"/>
    <xf numFmtId="0" fontId="4" fillId="0" borderId="2" xfId="0" applyFont="1" applyBorder="1" applyAlignment="1">
      <alignment vertical="center"/>
    </xf>
    <xf numFmtId="1" fontId="1" fillId="8" borderId="2" xfId="0" applyNumberFormat="1" applyFont="1" applyFill="1" applyBorder="1" applyAlignment="1">
      <alignment horizontal="center"/>
    </xf>
    <xf numFmtId="0" fontId="16" fillId="0" borderId="2" xfId="0" applyFont="1" applyBorder="1" applyAlignment="1">
      <alignment vertical="center"/>
    </xf>
    <xf numFmtId="0" fontId="1" fillId="8" borderId="2" xfId="0" applyFont="1" applyFill="1" applyBorder="1" applyAlignment="1">
      <alignment horizontal="center"/>
    </xf>
    <xf numFmtId="164" fontId="1" fillId="0" borderId="2" xfId="4" applyNumberFormat="1" applyFont="1" applyFill="1" applyBorder="1" applyAlignment="1">
      <alignment horizontal="center"/>
    </xf>
    <xf numFmtId="164" fontId="1" fillId="0" borderId="2" xfId="4" applyNumberFormat="1" applyFont="1" applyFill="1" applyBorder="1" applyAlignment="1">
      <alignment horizontal="center" vertical="center"/>
    </xf>
    <xf numFmtId="164" fontId="1" fillId="0" borderId="2" xfId="4" applyNumberFormat="1" applyFont="1" applyFill="1" applyBorder="1" applyAlignment="1">
      <alignment horizontal="center" vertical="top"/>
    </xf>
    <xf numFmtId="1" fontId="1" fillId="7" borderId="2" xfId="0" applyNumberFormat="1" applyFont="1" applyFill="1" applyBorder="1" applyAlignment="1">
      <alignment horizontal="center"/>
    </xf>
    <xf numFmtId="1" fontId="1" fillId="9" borderId="2" xfId="0" applyNumberFormat="1" applyFont="1" applyFill="1" applyBorder="1" applyAlignment="1">
      <alignment horizontal="center"/>
    </xf>
    <xf numFmtId="0" fontId="25" fillId="0" borderId="2" xfId="0" applyFont="1" applyBorder="1"/>
    <xf numFmtId="164" fontId="1" fillId="0" borderId="2" xfId="0" applyNumberFormat="1" applyFont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1" fontId="6" fillId="0" borderId="2" xfId="0" applyNumberFormat="1" applyFont="1" applyBorder="1"/>
    <xf numFmtId="1" fontId="1" fillId="0" borderId="2" xfId="0" quotePrefix="1" applyNumberFormat="1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165" fontId="1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 vertical="center"/>
    </xf>
    <xf numFmtId="165" fontId="1" fillId="0" borderId="2" xfId="0" applyNumberFormat="1" applyFont="1" applyBorder="1" applyAlignment="1">
      <alignment horizontal="center" vertical="center"/>
    </xf>
    <xf numFmtId="167" fontId="9" fillId="0" borderId="2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6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164" fontId="1" fillId="0" borderId="2" xfId="0" applyNumberFormat="1" applyFont="1" applyBorder="1" applyAlignment="1">
      <alignment horizontal="center" vertical="center"/>
    </xf>
    <xf numFmtId="0" fontId="1" fillId="0" borderId="6" xfId="0" applyFont="1" applyBorder="1"/>
    <xf numFmtId="164" fontId="1" fillId="0" borderId="2" xfId="0" applyNumberFormat="1" applyFont="1" applyBorder="1" applyAlignment="1">
      <alignment horizontal="center" vertical="top"/>
    </xf>
    <xf numFmtId="0" fontId="24" fillId="0" borderId="2" xfId="0" applyFont="1" applyBorder="1" applyAlignment="1">
      <alignment horizontal="center"/>
    </xf>
    <xf numFmtId="6" fontId="1" fillId="0" borderId="2" xfId="0" applyNumberFormat="1" applyFont="1" applyBorder="1" applyAlignment="1">
      <alignment vertical="center"/>
    </xf>
    <xf numFmtId="0" fontId="16" fillId="0" borderId="2" xfId="0" quotePrefix="1" applyFont="1" applyBorder="1" applyAlignment="1">
      <alignment vertical="center"/>
    </xf>
    <xf numFmtId="164" fontId="1" fillId="0" borderId="2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1" fillId="0" borderId="5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5" xfId="0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1" fillId="0" borderId="0" xfId="0" applyFont="1"/>
    <xf numFmtId="0" fontId="1" fillId="7" borderId="2" xfId="0" applyFont="1" applyFill="1" applyBorder="1" applyAlignment="1">
      <alignment horizontal="center" vertical="center"/>
    </xf>
    <xf numFmtId="0" fontId="20" fillId="8" borderId="2" xfId="0" applyFont="1" applyFill="1" applyBorder="1" applyAlignment="1">
      <alignment horizontal="center"/>
    </xf>
    <xf numFmtId="164" fontId="1" fillId="8" borderId="2" xfId="0" applyNumberFormat="1" applyFont="1" applyFill="1" applyBorder="1" applyAlignment="1">
      <alignment horizontal="center"/>
    </xf>
    <xf numFmtId="0" fontId="20" fillId="8" borderId="6" xfId="0" applyFont="1" applyFill="1" applyBorder="1"/>
    <xf numFmtId="164" fontId="1" fillId="0" borderId="7" xfId="0" applyNumberFormat="1" applyFont="1" applyBorder="1" applyAlignment="1">
      <alignment horizontal="left"/>
    </xf>
    <xf numFmtId="164" fontId="1" fillId="0" borderId="4" xfId="0" applyNumberFormat="1" applyFont="1" applyBorder="1" applyAlignment="1">
      <alignment horizontal="left"/>
    </xf>
    <xf numFmtId="49" fontId="1" fillId="0" borderId="7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1" fontId="1" fillId="2" borderId="2" xfId="0" quotePrefix="1" applyNumberFormat="1" applyFont="1" applyFill="1" applyBorder="1" applyAlignment="1">
      <alignment horizontal="center"/>
    </xf>
  </cellXfs>
  <cellStyles count="5">
    <cellStyle name="Bad" xfId="2" builtinId="27"/>
    <cellStyle name="Currency" xfId="4" builtinId="4"/>
    <cellStyle name="Hyperlink" xfId="1" builtinId="8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G@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318"/>
  <sheetViews>
    <sheetView tabSelected="1" zoomScaleNormal="100" workbookViewId="0">
      <pane ySplit="7" topLeftCell="A60" activePane="bottomLeft" state="frozen"/>
      <selection pane="bottomLeft" activeCell="F208" sqref="F208"/>
    </sheetView>
  </sheetViews>
  <sheetFormatPr defaultColWidth="11.23046875" defaultRowHeight="15" customHeight="1" x14ac:dyDescent="0.35"/>
  <cols>
    <col min="1" max="1" width="3.3046875" style="54" customWidth="1"/>
    <col min="2" max="2" width="5.07421875" style="54" customWidth="1"/>
    <col min="3" max="3" width="4.07421875" style="54" customWidth="1"/>
    <col min="4" max="4" width="22.3046875" style="54" customWidth="1"/>
    <col min="5" max="5" width="5.23046875" style="105" customWidth="1"/>
    <col min="6" max="6" width="5.23046875" style="54" customWidth="1"/>
    <col min="7" max="7" width="6.07421875" style="54" customWidth="1"/>
    <col min="8" max="8" width="4.84375" style="54" customWidth="1"/>
    <col min="9" max="9" width="5.3046875" style="54" customWidth="1"/>
    <col min="10" max="10" width="6.07421875" style="54" customWidth="1"/>
    <col min="11" max="11" width="6.23046875" style="54" customWidth="1"/>
    <col min="12" max="12" width="4.765625" style="54" customWidth="1"/>
    <col min="13" max="13" width="5.07421875" style="106" customWidth="1"/>
    <col min="14" max="14" width="5.84375" style="88" customWidth="1"/>
    <col min="15" max="15" width="8.23046875" style="108" customWidth="1"/>
    <col min="16" max="16" width="4.23046875" style="54" customWidth="1"/>
    <col min="17" max="17" width="4.765625" style="54" customWidth="1"/>
    <col min="18" max="18" width="5.07421875" style="53" customWidth="1"/>
    <col min="19" max="19" width="6.07421875" style="53" customWidth="1"/>
    <col min="20" max="20" width="6.23046875" style="54" customWidth="1"/>
    <col min="21" max="21" width="5.84375" style="54" customWidth="1"/>
    <col min="22" max="22" width="19.53515625" style="54" customWidth="1"/>
    <col min="23" max="81" width="8.765625" style="54" customWidth="1"/>
    <col min="82" max="16384" width="11.23046875" style="54"/>
  </cols>
  <sheetData>
    <row r="1" spans="1:85" ht="15" customHeight="1" x14ac:dyDescent="0.3">
      <c r="A1" s="82" t="s">
        <v>374</v>
      </c>
      <c r="B1" s="6"/>
      <c r="C1" s="6"/>
      <c r="D1" s="2"/>
      <c r="E1" s="1"/>
      <c r="F1" s="1"/>
      <c r="G1" s="4"/>
      <c r="H1" s="1" t="s">
        <v>0</v>
      </c>
      <c r="I1" s="1" t="s">
        <v>0</v>
      </c>
      <c r="J1" s="1"/>
      <c r="K1" s="86"/>
      <c r="L1" s="53"/>
      <c r="M1" s="87"/>
      <c r="O1" s="88"/>
      <c r="P1" s="53"/>
      <c r="Q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</row>
    <row r="2" spans="1:85" ht="15.75" customHeight="1" x14ac:dyDescent="0.3">
      <c r="A2" s="82" t="s">
        <v>375</v>
      </c>
      <c r="B2" s="2"/>
      <c r="C2" s="2"/>
      <c r="D2" s="2"/>
      <c r="E2" s="1"/>
      <c r="F2" s="1"/>
      <c r="G2" s="1"/>
      <c r="H2" s="1"/>
      <c r="I2" s="1"/>
      <c r="J2" s="1"/>
      <c r="K2" s="89" t="s">
        <v>1</v>
      </c>
      <c r="L2" s="1"/>
      <c r="M2" s="90"/>
      <c r="N2" s="4" t="s">
        <v>0</v>
      </c>
      <c r="O2" s="4"/>
      <c r="P2" s="1"/>
      <c r="Q2" s="1"/>
      <c r="R2" s="1"/>
      <c r="S2" s="1"/>
      <c r="T2" s="85" t="s">
        <v>2</v>
      </c>
      <c r="U2" s="85" t="s">
        <v>2</v>
      </c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</row>
    <row r="3" spans="1:85" ht="15.75" customHeight="1" x14ac:dyDescent="0.3">
      <c r="A3" s="7"/>
      <c r="B3" s="2"/>
      <c r="C3" s="2"/>
      <c r="D3" s="2"/>
      <c r="E3" s="1" t="s">
        <v>8</v>
      </c>
      <c r="F3" s="1"/>
      <c r="G3" s="1" t="s">
        <v>3</v>
      </c>
      <c r="H3" s="1" t="s">
        <v>3</v>
      </c>
      <c r="I3" s="1" t="s">
        <v>4</v>
      </c>
      <c r="J3" s="1" t="s">
        <v>4</v>
      </c>
      <c r="K3" s="9" t="s">
        <v>5</v>
      </c>
      <c r="L3" s="1"/>
      <c r="M3" s="91"/>
      <c r="O3" s="92" t="s">
        <v>376</v>
      </c>
      <c r="P3" s="1"/>
      <c r="Q3" s="1"/>
      <c r="R3" s="1"/>
      <c r="S3" s="1"/>
      <c r="T3" s="85" t="s">
        <v>6</v>
      </c>
      <c r="U3" s="85" t="s">
        <v>6</v>
      </c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</row>
    <row r="4" spans="1:85" ht="15.75" customHeight="1" x14ac:dyDescent="0.3">
      <c r="A4" s="5" t="s">
        <v>7</v>
      </c>
      <c r="B4" s="8"/>
      <c r="C4" s="8"/>
      <c r="D4" s="2"/>
      <c r="E4" s="1" t="s">
        <v>19</v>
      </c>
      <c r="F4" s="1"/>
      <c r="G4" s="9">
        <f>G6*5</f>
        <v>200</v>
      </c>
      <c r="H4" s="9">
        <f>H6*10</f>
        <v>260</v>
      </c>
      <c r="I4" s="9">
        <f>I6*5</f>
        <v>130</v>
      </c>
      <c r="J4" s="9">
        <f>J6*10</f>
        <v>140</v>
      </c>
      <c r="K4" s="9">
        <f>SUM(K9:K228)</f>
        <v>1330</v>
      </c>
      <c r="L4" s="1" t="s">
        <v>9</v>
      </c>
      <c r="M4" s="91"/>
      <c r="O4" s="92" t="s">
        <v>377</v>
      </c>
      <c r="P4" s="53"/>
      <c r="Q4" s="51"/>
      <c r="R4" s="1" t="s">
        <v>3</v>
      </c>
      <c r="S4" s="1" t="s">
        <v>4</v>
      </c>
      <c r="T4" s="1" t="s">
        <v>3</v>
      </c>
      <c r="U4" s="1" t="s">
        <v>4</v>
      </c>
      <c r="V4" s="2"/>
      <c r="W4" s="2"/>
      <c r="X4" s="2"/>
      <c r="Y4" s="2"/>
      <c r="Z4" s="2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</row>
    <row r="5" spans="1:85" ht="15.75" customHeight="1" x14ac:dyDescent="0.3">
      <c r="A5" s="5"/>
      <c r="B5" s="1" t="s">
        <v>10</v>
      </c>
      <c r="C5" s="53"/>
      <c r="D5" s="2"/>
      <c r="E5" s="110" t="s">
        <v>248</v>
      </c>
      <c r="F5" s="1"/>
      <c r="G5" s="1" t="s">
        <v>11</v>
      </c>
      <c r="H5" s="1" t="s">
        <v>12</v>
      </c>
      <c r="I5" s="1" t="s">
        <v>11</v>
      </c>
      <c r="J5" s="1" t="s">
        <v>12</v>
      </c>
      <c r="K5" s="53"/>
      <c r="L5" s="1" t="s">
        <v>13</v>
      </c>
      <c r="M5" s="4" t="s">
        <v>14</v>
      </c>
      <c r="N5" s="4" t="s">
        <v>14</v>
      </c>
      <c r="O5" s="4" t="s">
        <v>369</v>
      </c>
      <c r="P5" s="1" t="s">
        <v>15</v>
      </c>
      <c r="Q5" s="1" t="s">
        <v>16</v>
      </c>
      <c r="R5" s="1" t="s">
        <v>17</v>
      </c>
      <c r="S5" s="1" t="s">
        <v>17</v>
      </c>
      <c r="T5" s="93">
        <v>46210</v>
      </c>
      <c r="U5" s="94">
        <v>46212</v>
      </c>
      <c r="V5" s="2"/>
      <c r="W5" s="2"/>
      <c r="X5" s="2"/>
      <c r="Y5" s="2"/>
      <c r="Z5" s="2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</row>
    <row r="6" spans="1:85" ht="15.75" customHeight="1" x14ac:dyDescent="0.3">
      <c r="A6" s="5"/>
      <c r="B6" s="1">
        <v>2026</v>
      </c>
      <c r="C6" s="1" t="s">
        <v>18</v>
      </c>
      <c r="D6" s="2"/>
      <c r="E6" s="1" t="s">
        <v>245</v>
      </c>
      <c r="F6" s="1" t="s">
        <v>20</v>
      </c>
      <c r="G6" s="1">
        <f>COUNT(G9:G211)</f>
        <v>40</v>
      </c>
      <c r="H6" s="1">
        <f>COUNT(H9:H211)</f>
        <v>26</v>
      </c>
      <c r="I6" s="1">
        <f>COUNT(I9:I211)</f>
        <v>26</v>
      </c>
      <c r="J6" s="1">
        <f>COUNT(J9:J211)</f>
        <v>14</v>
      </c>
      <c r="K6" s="1">
        <f>COUNT(K9:K211)</f>
        <v>133</v>
      </c>
      <c r="L6" s="1" t="s">
        <v>21</v>
      </c>
      <c r="M6" s="4" t="s">
        <v>22</v>
      </c>
      <c r="N6" s="4" t="s">
        <v>22</v>
      </c>
      <c r="O6" s="4" t="s">
        <v>378</v>
      </c>
      <c r="P6" s="1" t="s">
        <v>12</v>
      </c>
      <c r="Q6" s="1" t="s">
        <v>12</v>
      </c>
      <c r="R6" s="1" t="s">
        <v>23</v>
      </c>
      <c r="S6" s="1" t="s">
        <v>23</v>
      </c>
      <c r="T6" s="62">
        <f>SUM(T9:T303)</f>
        <v>155</v>
      </c>
      <c r="U6" s="62">
        <f>SUM(U9:U303)</f>
        <v>100</v>
      </c>
      <c r="V6" s="2"/>
      <c r="W6" s="2"/>
      <c r="X6" s="2"/>
      <c r="Y6" s="2"/>
      <c r="Z6" s="2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</row>
    <row r="7" spans="1:85" ht="15.75" customHeight="1" x14ac:dyDescent="0.3">
      <c r="A7" s="5"/>
      <c r="B7" s="1">
        <f>COUNT(B9:B211)</f>
        <v>203</v>
      </c>
      <c r="C7" s="1" t="s">
        <v>24</v>
      </c>
      <c r="D7" s="2" t="s">
        <v>25</v>
      </c>
      <c r="E7" s="51"/>
      <c r="F7" s="1"/>
      <c r="G7" s="1"/>
      <c r="H7" s="1"/>
      <c r="I7" s="1"/>
      <c r="J7" s="1"/>
      <c r="K7" s="95"/>
      <c r="L7" s="1" t="s">
        <v>26</v>
      </c>
      <c r="M7" s="4" t="s">
        <v>27</v>
      </c>
      <c r="N7" s="4" t="s">
        <v>28</v>
      </c>
      <c r="O7" s="4" t="s">
        <v>379</v>
      </c>
      <c r="P7" s="1" t="s">
        <v>29</v>
      </c>
      <c r="Q7" s="1" t="s">
        <v>30</v>
      </c>
      <c r="R7" s="1">
        <f>COUNT(R9:R211)</f>
        <v>29</v>
      </c>
      <c r="S7" s="1">
        <f>COUNT(S9:S211)</f>
        <v>17</v>
      </c>
      <c r="T7" s="1">
        <f>COUNT(T9:T212)</f>
        <v>31</v>
      </c>
      <c r="U7" s="1">
        <f>COUNT(U9:U212)</f>
        <v>20</v>
      </c>
      <c r="V7" s="2"/>
      <c r="W7" s="2"/>
      <c r="X7" s="2"/>
      <c r="Y7" s="2"/>
      <c r="Z7" s="2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</row>
    <row r="8" spans="1:85" ht="15.75" customHeight="1" x14ac:dyDescent="0.3">
      <c r="A8" s="5"/>
      <c r="B8" s="1"/>
      <c r="C8" s="1"/>
      <c r="D8" s="2"/>
      <c r="E8" s="1"/>
      <c r="F8" s="53"/>
      <c r="G8" s="1"/>
      <c r="H8" s="1"/>
      <c r="I8" s="1"/>
      <c r="J8" s="1"/>
      <c r="K8" s="95"/>
      <c r="L8" s="1"/>
      <c r="M8" s="4"/>
      <c r="N8" s="4"/>
      <c r="O8" s="4"/>
      <c r="P8" s="1"/>
      <c r="Q8" s="1"/>
      <c r="R8" s="1"/>
      <c r="S8" s="1"/>
      <c r="T8" s="53"/>
      <c r="U8" s="53"/>
      <c r="V8" s="2"/>
      <c r="W8" s="2"/>
      <c r="X8" s="2"/>
      <c r="Y8" s="2"/>
      <c r="Z8" s="2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</row>
    <row r="9" spans="1:85" ht="15.75" customHeight="1" x14ac:dyDescent="0.3">
      <c r="A9" s="83">
        <v>1</v>
      </c>
      <c r="B9" s="1">
        <v>2026</v>
      </c>
      <c r="C9" s="1" t="s">
        <v>31</v>
      </c>
      <c r="D9" s="2" t="s">
        <v>32</v>
      </c>
      <c r="E9" s="5">
        <v>0</v>
      </c>
      <c r="F9" s="1"/>
      <c r="G9" s="80"/>
      <c r="H9" s="80"/>
      <c r="I9" s="80"/>
      <c r="J9" s="80"/>
      <c r="K9" s="95">
        <v>10</v>
      </c>
      <c r="L9" s="51">
        <v>5</v>
      </c>
      <c r="M9" s="96">
        <v>7.6</v>
      </c>
      <c r="N9" s="96">
        <v>7.6</v>
      </c>
      <c r="O9" s="4">
        <f>IF(N9=0,0,(N9*(115/113))+(66.2-71))</f>
        <v>2.9345132743362861</v>
      </c>
      <c r="P9" s="1">
        <v>-4</v>
      </c>
      <c r="Q9" s="4">
        <f t="shared" ref="Q9:Q74" si="0">+O9+P9</f>
        <v>-1.0654867256637139</v>
      </c>
      <c r="R9" s="51"/>
      <c r="S9" s="1"/>
      <c r="T9" s="74"/>
      <c r="U9" s="75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53"/>
      <c r="CE9" s="53"/>
      <c r="CF9" s="53"/>
      <c r="CG9" s="53"/>
    </row>
    <row r="10" spans="1:85" ht="15.75" customHeight="1" x14ac:dyDescent="0.3">
      <c r="A10" s="83">
        <f t="shared" ref="A10:A74" si="1">A9+1</f>
        <v>2</v>
      </c>
      <c r="B10" s="1">
        <v>2026</v>
      </c>
      <c r="C10" s="1" t="s">
        <v>33</v>
      </c>
      <c r="D10" s="2" t="s">
        <v>34</v>
      </c>
      <c r="E10" s="5">
        <v>0</v>
      </c>
      <c r="F10" s="1"/>
      <c r="G10" s="80"/>
      <c r="H10" s="80"/>
      <c r="I10" s="80"/>
      <c r="J10" s="80"/>
      <c r="K10" s="95">
        <v>10</v>
      </c>
      <c r="L10" s="51">
        <v>18</v>
      </c>
      <c r="M10" s="96">
        <v>18.399999999999999</v>
      </c>
      <c r="N10" s="96">
        <v>18.399999999999999</v>
      </c>
      <c r="O10" s="4">
        <f>IF(N10=0,0,(N10*(105/113))+(63.2-71))</f>
        <v>9.2973451327433629</v>
      </c>
      <c r="P10" s="1"/>
      <c r="Q10" s="4">
        <f t="shared" si="0"/>
        <v>9.2973451327433629</v>
      </c>
      <c r="R10" s="51"/>
      <c r="S10" s="51"/>
      <c r="T10" s="74"/>
      <c r="U10" s="74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53"/>
      <c r="CE10" s="53"/>
      <c r="CF10" s="53"/>
      <c r="CG10" s="53"/>
    </row>
    <row r="11" spans="1:85" ht="15.75" customHeight="1" x14ac:dyDescent="0.3">
      <c r="A11" s="83">
        <f t="shared" si="1"/>
        <v>3</v>
      </c>
      <c r="B11" s="1">
        <v>2026</v>
      </c>
      <c r="C11" s="1" t="s">
        <v>31</v>
      </c>
      <c r="D11" s="2" t="s">
        <v>35</v>
      </c>
      <c r="E11" s="5">
        <v>3</v>
      </c>
      <c r="F11" s="1"/>
      <c r="G11" s="80">
        <v>5</v>
      </c>
      <c r="H11" s="80">
        <v>10</v>
      </c>
      <c r="I11" s="80"/>
      <c r="J11" s="80"/>
      <c r="K11" s="95">
        <v>10</v>
      </c>
      <c r="L11" s="1">
        <v>20</v>
      </c>
      <c r="M11" s="96">
        <v>9.3000000000000007</v>
      </c>
      <c r="N11" s="96">
        <v>8.6</v>
      </c>
      <c r="O11" s="4">
        <f>IF(N11=0,0,(N11*(115/113))+(66.2-71))</f>
        <v>3.9522123893805343</v>
      </c>
      <c r="P11" s="1"/>
      <c r="Q11" s="4">
        <f t="shared" si="0"/>
        <v>3.9522123893805343</v>
      </c>
      <c r="R11" s="51">
        <v>80</v>
      </c>
      <c r="S11" s="1"/>
      <c r="T11" s="74">
        <v>5</v>
      </c>
      <c r="U11" s="75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53"/>
      <c r="CE11" s="53"/>
      <c r="CF11" s="53"/>
      <c r="CG11" s="53"/>
    </row>
    <row r="12" spans="1:85" ht="15.75" customHeight="1" x14ac:dyDescent="0.3">
      <c r="A12" s="83">
        <f t="shared" si="1"/>
        <v>4</v>
      </c>
      <c r="B12" s="1">
        <v>2026</v>
      </c>
      <c r="C12" s="1" t="s">
        <v>31</v>
      </c>
      <c r="D12" s="2" t="s">
        <v>36</v>
      </c>
      <c r="E12" s="5">
        <v>0</v>
      </c>
      <c r="F12" s="1"/>
      <c r="G12" s="80"/>
      <c r="H12" s="80"/>
      <c r="I12" s="80"/>
      <c r="J12" s="80"/>
      <c r="K12" s="80"/>
      <c r="L12" s="1">
        <v>20</v>
      </c>
      <c r="M12" s="2">
        <v>12.9</v>
      </c>
      <c r="N12" s="2">
        <v>12.9</v>
      </c>
      <c r="O12" s="4">
        <f>IF(N12=0,0,(N12*(115/113))+(66.2-71))</f>
        <v>8.3283185840708001</v>
      </c>
      <c r="P12" s="1"/>
      <c r="Q12" s="4">
        <f t="shared" si="0"/>
        <v>8.3283185840708001</v>
      </c>
      <c r="R12" s="1"/>
      <c r="S12" s="1"/>
      <c r="T12" s="74"/>
      <c r="U12" s="74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53"/>
      <c r="CE12" s="53"/>
      <c r="CF12" s="53"/>
      <c r="CG12" s="53"/>
    </row>
    <row r="13" spans="1:85" ht="15.75" customHeight="1" x14ac:dyDescent="0.3">
      <c r="A13" s="83">
        <f t="shared" si="1"/>
        <v>5</v>
      </c>
      <c r="B13" s="1">
        <v>2026</v>
      </c>
      <c r="C13" s="1" t="s">
        <v>31</v>
      </c>
      <c r="D13" s="59" t="s">
        <v>37</v>
      </c>
      <c r="E13" s="5">
        <v>0</v>
      </c>
      <c r="F13" s="1"/>
      <c r="G13" s="53"/>
      <c r="H13" s="53"/>
      <c r="I13" s="80"/>
      <c r="J13" s="80"/>
      <c r="K13" s="80"/>
      <c r="L13" s="1">
        <v>1</v>
      </c>
      <c r="M13" s="2">
        <v>0</v>
      </c>
      <c r="N13" s="2">
        <v>0</v>
      </c>
      <c r="O13" s="4">
        <f>IF(N13=0,0,(N13*(115/113))+(66.2-71))</f>
        <v>0</v>
      </c>
      <c r="P13" s="1"/>
      <c r="Q13" s="4">
        <f t="shared" si="0"/>
        <v>0</v>
      </c>
      <c r="R13" s="1"/>
      <c r="S13" s="1"/>
      <c r="T13" s="74"/>
      <c r="U13" s="74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53"/>
      <c r="CE13" s="53"/>
      <c r="CF13" s="53"/>
      <c r="CG13" s="53"/>
    </row>
    <row r="14" spans="1:85" ht="15.75" customHeight="1" x14ac:dyDescent="0.3">
      <c r="A14" s="83">
        <f t="shared" si="1"/>
        <v>6</v>
      </c>
      <c r="B14" s="1">
        <v>2026</v>
      </c>
      <c r="C14" s="1" t="s">
        <v>31</v>
      </c>
      <c r="D14" s="2" t="s">
        <v>38</v>
      </c>
      <c r="E14" s="5">
        <v>2</v>
      </c>
      <c r="F14" s="1"/>
      <c r="G14" s="80"/>
      <c r="H14" s="80"/>
      <c r="I14" s="80"/>
      <c r="J14" s="80"/>
      <c r="K14" s="80">
        <v>10</v>
      </c>
      <c r="L14" s="1">
        <v>20</v>
      </c>
      <c r="M14" s="2">
        <v>3.8</v>
      </c>
      <c r="N14" s="2">
        <v>3.8</v>
      </c>
      <c r="O14" s="4">
        <f>IF(N14=0,0,(N14*(115/113))+(66.2-71))</f>
        <v>-0.93274336283185555</v>
      </c>
      <c r="P14" s="1"/>
      <c r="Q14" s="4">
        <f t="shared" si="0"/>
        <v>-0.93274336283185555</v>
      </c>
      <c r="R14" s="1"/>
      <c r="S14" s="1"/>
      <c r="T14" s="74"/>
      <c r="U14" s="74"/>
      <c r="V14" s="2"/>
      <c r="W14" s="2"/>
      <c r="X14" s="2"/>
      <c r="Y14" s="2"/>
      <c r="Z14" s="2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</row>
    <row r="15" spans="1:85" ht="15.75" customHeight="1" x14ac:dyDescent="0.3">
      <c r="A15" s="83">
        <f t="shared" si="1"/>
        <v>7</v>
      </c>
      <c r="B15" s="1">
        <v>2026</v>
      </c>
      <c r="C15" s="1" t="s">
        <v>31</v>
      </c>
      <c r="D15" s="2" t="s">
        <v>39</v>
      </c>
      <c r="E15" s="5">
        <v>0</v>
      </c>
      <c r="F15" s="1"/>
      <c r="G15" s="80"/>
      <c r="H15" s="80"/>
      <c r="I15" s="80"/>
      <c r="J15" s="80"/>
      <c r="K15" s="80"/>
      <c r="L15" s="1">
        <v>5</v>
      </c>
      <c r="M15" s="2">
        <v>9.1</v>
      </c>
      <c r="N15" s="2">
        <v>9.1</v>
      </c>
      <c r="O15" s="4">
        <f>IF(N15=0,0,(N15*(115/113))+(66.2-71))</f>
        <v>4.4610619469026584</v>
      </c>
      <c r="P15" s="1">
        <v>-4</v>
      </c>
      <c r="Q15" s="4">
        <f t="shared" si="0"/>
        <v>0.46106194690265845</v>
      </c>
      <c r="R15" s="1"/>
      <c r="S15" s="1"/>
      <c r="T15" s="74"/>
      <c r="U15" s="74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53"/>
      <c r="CE15" s="53"/>
      <c r="CF15" s="53"/>
      <c r="CG15" s="53"/>
    </row>
    <row r="16" spans="1:85" ht="15.75" customHeight="1" x14ac:dyDescent="0.3">
      <c r="A16" s="83">
        <f t="shared" si="1"/>
        <v>8</v>
      </c>
      <c r="B16" s="1">
        <v>2026</v>
      </c>
      <c r="C16" s="1" t="s">
        <v>33</v>
      </c>
      <c r="D16" s="2" t="s">
        <v>40</v>
      </c>
      <c r="E16" s="5">
        <v>0</v>
      </c>
      <c r="F16" s="1"/>
      <c r="G16" s="80"/>
      <c r="H16" s="80"/>
      <c r="I16" s="80"/>
      <c r="J16" s="80"/>
      <c r="K16" s="80"/>
      <c r="L16" s="1">
        <v>20</v>
      </c>
      <c r="M16" s="2">
        <v>28.9</v>
      </c>
      <c r="N16" s="2">
        <v>28.9</v>
      </c>
      <c r="O16" s="4">
        <f>IF(N16=0,0,(N16*(105/113))+(63.2-71))</f>
        <v>19.053982300884957</v>
      </c>
      <c r="P16" s="1"/>
      <c r="Q16" s="4">
        <f t="shared" si="0"/>
        <v>19.053982300884957</v>
      </c>
      <c r="R16" s="1"/>
      <c r="S16" s="1"/>
      <c r="T16" s="74"/>
      <c r="U16" s="74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53"/>
      <c r="CE16" s="53"/>
      <c r="CF16" s="53"/>
      <c r="CG16" s="53"/>
    </row>
    <row r="17" spans="1:85" ht="15.75" customHeight="1" x14ac:dyDescent="0.3">
      <c r="A17" s="83">
        <f t="shared" si="1"/>
        <v>9</v>
      </c>
      <c r="B17" s="1">
        <v>2026</v>
      </c>
      <c r="C17" s="1" t="s">
        <v>31</v>
      </c>
      <c r="D17" s="2" t="s">
        <v>41</v>
      </c>
      <c r="E17" s="5">
        <v>0</v>
      </c>
      <c r="F17" s="1"/>
      <c r="G17" s="80"/>
      <c r="H17" s="80"/>
      <c r="I17" s="80"/>
      <c r="J17" s="80"/>
      <c r="K17" s="80"/>
      <c r="L17" s="1">
        <v>7</v>
      </c>
      <c r="M17" s="2">
        <v>14.1</v>
      </c>
      <c r="N17" s="2">
        <v>14.1</v>
      </c>
      <c r="O17" s="4">
        <f t="shared" ref="O17:O39" si="2">IF(N17=0,0,(N17*(115/113))+(66.2-71))</f>
        <v>9.5495575221238962</v>
      </c>
      <c r="P17" s="1"/>
      <c r="Q17" s="4">
        <f t="shared" si="0"/>
        <v>9.5495575221238962</v>
      </c>
      <c r="R17" s="1"/>
      <c r="S17" s="1"/>
      <c r="T17" s="74"/>
      <c r="U17" s="74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53"/>
      <c r="CE17" s="53"/>
      <c r="CF17" s="53"/>
      <c r="CG17" s="53"/>
    </row>
    <row r="18" spans="1:85" ht="15.75" customHeight="1" x14ac:dyDescent="0.3">
      <c r="A18" s="83">
        <f t="shared" si="1"/>
        <v>10</v>
      </c>
      <c r="B18" s="1">
        <v>2026</v>
      </c>
      <c r="C18" s="1" t="s">
        <v>31</v>
      </c>
      <c r="D18" s="2" t="s">
        <v>42</v>
      </c>
      <c r="E18" s="5">
        <v>0</v>
      </c>
      <c r="F18" s="1"/>
      <c r="G18" s="80"/>
      <c r="H18" s="80"/>
      <c r="I18" s="80"/>
      <c r="J18" s="80"/>
      <c r="K18" s="95"/>
      <c r="L18" s="51">
        <v>9</v>
      </c>
      <c r="M18" s="96">
        <v>24.8</v>
      </c>
      <c r="N18" s="96">
        <v>24.8</v>
      </c>
      <c r="O18" s="4">
        <f t="shared" si="2"/>
        <v>20.438938053097349</v>
      </c>
      <c r="P18" s="1"/>
      <c r="Q18" s="4">
        <f t="shared" si="0"/>
        <v>20.438938053097349</v>
      </c>
      <c r="R18" s="1"/>
      <c r="S18" s="1"/>
      <c r="T18" s="74"/>
      <c r="U18" s="74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53"/>
      <c r="CE18" s="53"/>
      <c r="CF18" s="53"/>
      <c r="CG18" s="53"/>
    </row>
    <row r="19" spans="1:85" ht="15.75" customHeight="1" x14ac:dyDescent="0.3">
      <c r="A19" s="83">
        <f t="shared" si="1"/>
        <v>11</v>
      </c>
      <c r="B19" s="1">
        <v>2026</v>
      </c>
      <c r="C19" s="1" t="s">
        <v>31</v>
      </c>
      <c r="D19" s="2" t="s">
        <v>43</v>
      </c>
      <c r="E19" s="5">
        <v>0</v>
      </c>
      <c r="F19" s="1"/>
      <c r="G19" s="80"/>
      <c r="H19" s="80"/>
      <c r="I19" s="80"/>
      <c r="J19" s="80"/>
      <c r="K19" s="80"/>
      <c r="L19" s="1">
        <v>8</v>
      </c>
      <c r="M19" s="2">
        <v>18.100000000000001</v>
      </c>
      <c r="N19" s="2">
        <v>18.100000000000001</v>
      </c>
      <c r="O19" s="4">
        <f t="shared" si="2"/>
        <v>13.620353982300891</v>
      </c>
      <c r="P19" s="1"/>
      <c r="Q19" s="4">
        <f t="shared" si="0"/>
        <v>13.620353982300891</v>
      </c>
      <c r="R19" s="1"/>
      <c r="S19" s="1"/>
      <c r="T19" s="74"/>
      <c r="U19" s="74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53"/>
      <c r="CE19" s="53"/>
      <c r="CF19" s="53"/>
      <c r="CG19" s="53"/>
    </row>
    <row r="20" spans="1:85" ht="15.75" customHeight="1" x14ac:dyDescent="0.3">
      <c r="A20" s="83">
        <f t="shared" si="1"/>
        <v>12</v>
      </c>
      <c r="B20" s="1">
        <v>2026</v>
      </c>
      <c r="C20" s="1" t="s">
        <v>31</v>
      </c>
      <c r="D20" s="2" t="s">
        <v>44</v>
      </c>
      <c r="E20" s="5">
        <v>0</v>
      </c>
      <c r="F20" s="1"/>
      <c r="G20" s="80"/>
      <c r="H20" s="80"/>
      <c r="I20" s="80"/>
      <c r="J20" s="80"/>
      <c r="K20" s="80"/>
      <c r="L20" s="1">
        <v>13</v>
      </c>
      <c r="M20" s="2">
        <v>13.4</v>
      </c>
      <c r="N20" s="2">
        <v>13.4</v>
      </c>
      <c r="O20" s="4">
        <f t="shared" si="2"/>
        <v>8.8371681415929242</v>
      </c>
      <c r="P20" s="1"/>
      <c r="Q20" s="4">
        <f t="shared" si="0"/>
        <v>8.8371681415929242</v>
      </c>
      <c r="R20" s="1"/>
      <c r="S20" s="1"/>
      <c r="T20" s="75"/>
      <c r="U20" s="74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53"/>
      <c r="CE20" s="53"/>
      <c r="CF20" s="53"/>
      <c r="CG20" s="53"/>
    </row>
    <row r="21" spans="1:85" ht="15.75" customHeight="1" x14ac:dyDescent="0.3">
      <c r="A21" s="83">
        <f t="shared" si="1"/>
        <v>13</v>
      </c>
      <c r="B21" s="1">
        <v>2026</v>
      </c>
      <c r="C21" s="1" t="s">
        <v>31</v>
      </c>
      <c r="D21" s="2" t="s">
        <v>45</v>
      </c>
      <c r="E21" s="5">
        <v>0</v>
      </c>
      <c r="F21" s="1"/>
      <c r="G21" s="80">
        <v>5</v>
      </c>
      <c r="H21" s="80"/>
      <c r="I21" s="80"/>
      <c r="J21" s="80"/>
      <c r="K21" s="80">
        <v>10</v>
      </c>
      <c r="L21" s="1">
        <v>20</v>
      </c>
      <c r="M21" s="2">
        <v>15.2</v>
      </c>
      <c r="N21" s="2">
        <v>15.2</v>
      </c>
      <c r="O21" s="4">
        <f t="shared" si="2"/>
        <v>10.669026548672569</v>
      </c>
      <c r="P21" s="5"/>
      <c r="Q21" s="4">
        <f t="shared" si="0"/>
        <v>10.669026548672569</v>
      </c>
      <c r="R21" s="1"/>
      <c r="S21" s="51"/>
      <c r="T21" s="74">
        <v>5</v>
      </c>
      <c r="U21" s="74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53"/>
      <c r="CE21" s="53"/>
      <c r="CF21" s="53"/>
      <c r="CG21" s="53"/>
    </row>
    <row r="22" spans="1:85" ht="15.75" customHeight="1" x14ac:dyDescent="0.35">
      <c r="A22" s="83">
        <f t="shared" si="1"/>
        <v>14</v>
      </c>
      <c r="B22" s="1">
        <v>2026</v>
      </c>
      <c r="C22" s="1" t="s">
        <v>31</v>
      </c>
      <c r="D22" s="2" t="s">
        <v>46</v>
      </c>
      <c r="E22" s="5">
        <v>0</v>
      </c>
      <c r="F22" s="1"/>
      <c r="G22" s="80">
        <v>5</v>
      </c>
      <c r="H22" s="80"/>
      <c r="I22" s="97"/>
      <c r="J22" s="80"/>
      <c r="K22" s="42">
        <v>10</v>
      </c>
      <c r="L22" s="1">
        <v>5</v>
      </c>
      <c r="M22" s="2">
        <v>0.9</v>
      </c>
      <c r="N22" s="2">
        <v>0.9</v>
      </c>
      <c r="O22" s="4">
        <f t="shared" si="2"/>
        <v>-3.8840707964601742</v>
      </c>
      <c r="P22" s="1">
        <v>-4</v>
      </c>
      <c r="Q22" s="4">
        <f t="shared" si="0"/>
        <v>-7.8840707964601737</v>
      </c>
      <c r="R22" s="1"/>
      <c r="S22" s="51"/>
      <c r="T22" s="74">
        <v>5</v>
      </c>
      <c r="U22" s="74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53"/>
      <c r="CE22" s="53"/>
      <c r="CF22" s="53"/>
      <c r="CG22" s="53"/>
    </row>
    <row r="23" spans="1:85" ht="15.75" customHeight="1" x14ac:dyDescent="0.35">
      <c r="A23" s="83">
        <f t="shared" si="1"/>
        <v>15</v>
      </c>
      <c r="B23" s="1">
        <v>2026</v>
      </c>
      <c r="C23" s="1" t="s">
        <v>31</v>
      </c>
      <c r="D23" s="59" t="s">
        <v>47</v>
      </c>
      <c r="E23" s="5">
        <v>0</v>
      </c>
      <c r="F23" s="1"/>
      <c r="G23" s="80"/>
      <c r="H23" s="80"/>
      <c r="I23" s="97"/>
      <c r="J23" s="80"/>
      <c r="K23" s="42"/>
      <c r="L23" s="1">
        <v>1</v>
      </c>
      <c r="M23" s="2">
        <v>0</v>
      </c>
      <c r="N23" s="2">
        <v>0</v>
      </c>
      <c r="O23" s="4">
        <f t="shared" si="2"/>
        <v>0</v>
      </c>
      <c r="P23" s="1"/>
      <c r="Q23" s="4">
        <f t="shared" si="0"/>
        <v>0</v>
      </c>
      <c r="R23" s="1"/>
      <c r="S23" s="51"/>
      <c r="T23" s="74"/>
      <c r="U23" s="74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53"/>
      <c r="CE23" s="53"/>
      <c r="CF23" s="53"/>
      <c r="CG23" s="53"/>
    </row>
    <row r="24" spans="1:85" ht="15.75" customHeight="1" x14ac:dyDescent="0.35">
      <c r="A24" s="83">
        <f t="shared" si="1"/>
        <v>16</v>
      </c>
      <c r="B24" s="66">
        <v>2026</v>
      </c>
      <c r="C24" s="66" t="s">
        <v>31</v>
      </c>
      <c r="D24" s="59" t="s">
        <v>398</v>
      </c>
      <c r="E24" s="5">
        <v>0</v>
      </c>
      <c r="F24" s="1"/>
      <c r="G24" s="80">
        <v>5</v>
      </c>
      <c r="H24" s="80"/>
      <c r="I24" s="97"/>
      <c r="J24" s="80"/>
      <c r="K24" s="42"/>
      <c r="L24" s="66">
        <v>1</v>
      </c>
      <c r="M24" s="2"/>
      <c r="N24" s="2"/>
      <c r="O24" s="4"/>
      <c r="P24" s="1"/>
      <c r="Q24" s="4"/>
      <c r="R24" s="66" t="s">
        <v>399</v>
      </c>
      <c r="S24" s="51"/>
      <c r="T24" s="74"/>
      <c r="U24" s="74"/>
      <c r="V24" s="2" t="s">
        <v>400</v>
      </c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53"/>
      <c r="CE24" s="53"/>
      <c r="CF24" s="53"/>
      <c r="CG24" s="53"/>
    </row>
    <row r="25" spans="1:85" ht="15.75" customHeight="1" x14ac:dyDescent="0.3">
      <c r="A25" s="83">
        <f t="shared" si="1"/>
        <v>17</v>
      </c>
      <c r="B25" s="1">
        <v>2026</v>
      </c>
      <c r="C25" s="1" t="s">
        <v>31</v>
      </c>
      <c r="D25" s="53" t="s">
        <v>48</v>
      </c>
      <c r="E25" s="5">
        <v>0</v>
      </c>
      <c r="F25" s="1"/>
      <c r="G25" s="80"/>
      <c r="H25" s="80"/>
      <c r="I25" s="80"/>
      <c r="J25" s="80"/>
      <c r="K25" s="80">
        <v>10</v>
      </c>
      <c r="L25" s="1">
        <v>9</v>
      </c>
      <c r="M25" s="2">
        <v>1.7</v>
      </c>
      <c r="N25" s="2">
        <v>1.7</v>
      </c>
      <c r="O25" s="4">
        <f t="shared" si="2"/>
        <v>-3.069911504424776</v>
      </c>
      <c r="P25" s="1"/>
      <c r="Q25" s="4">
        <f t="shared" si="0"/>
        <v>-3.069911504424776</v>
      </c>
      <c r="R25" s="1"/>
      <c r="S25" s="1"/>
      <c r="T25" s="74"/>
      <c r="U25" s="74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53"/>
      <c r="CE25" s="53"/>
      <c r="CF25" s="53"/>
      <c r="CG25" s="53"/>
    </row>
    <row r="26" spans="1:85" ht="15.75" customHeight="1" x14ac:dyDescent="0.3">
      <c r="A26" s="83">
        <f t="shared" si="1"/>
        <v>18</v>
      </c>
      <c r="B26" s="1">
        <v>2026</v>
      </c>
      <c r="C26" s="1" t="s">
        <v>31</v>
      </c>
      <c r="D26" s="53" t="s">
        <v>49</v>
      </c>
      <c r="E26" s="5">
        <v>4</v>
      </c>
      <c r="F26" s="1">
        <v>88</v>
      </c>
      <c r="G26" s="80">
        <v>5</v>
      </c>
      <c r="H26" s="80">
        <v>10</v>
      </c>
      <c r="I26" s="80">
        <v>5</v>
      </c>
      <c r="J26" s="80">
        <v>10</v>
      </c>
      <c r="K26" s="80">
        <v>10</v>
      </c>
      <c r="L26" s="1">
        <v>20</v>
      </c>
      <c r="M26" s="2">
        <v>11.6</v>
      </c>
      <c r="N26" s="2">
        <v>11.5</v>
      </c>
      <c r="O26" s="4">
        <f t="shared" si="2"/>
        <v>6.9035398230088525</v>
      </c>
      <c r="P26" s="51"/>
      <c r="Q26" s="4">
        <f t="shared" si="0"/>
        <v>6.9035398230088525</v>
      </c>
      <c r="R26" s="1">
        <v>89</v>
      </c>
      <c r="S26" s="1">
        <v>80</v>
      </c>
      <c r="T26" s="74">
        <v>5</v>
      </c>
      <c r="U26" s="74">
        <v>5</v>
      </c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</row>
    <row r="27" spans="1:85" ht="15.75" customHeight="1" x14ac:dyDescent="0.3">
      <c r="A27" s="83">
        <f t="shared" si="1"/>
        <v>19</v>
      </c>
      <c r="B27" s="1">
        <v>2026</v>
      </c>
      <c r="C27" s="1" t="s">
        <v>31</v>
      </c>
      <c r="D27" s="2" t="s">
        <v>50</v>
      </c>
      <c r="E27" s="5">
        <v>2</v>
      </c>
      <c r="F27" s="1"/>
      <c r="G27" s="80">
        <v>5</v>
      </c>
      <c r="H27" s="80">
        <v>10</v>
      </c>
      <c r="I27" s="80">
        <v>5</v>
      </c>
      <c r="J27" s="80"/>
      <c r="K27" s="80">
        <v>10</v>
      </c>
      <c r="L27" s="51">
        <v>20</v>
      </c>
      <c r="M27" s="2">
        <v>9</v>
      </c>
      <c r="N27" s="2">
        <v>9</v>
      </c>
      <c r="O27" s="4">
        <f t="shared" si="2"/>
        <v>4.3592920353982336</v>
      </c>
      <c r="P27" s="51"/>
      <c r="Q27" s="4">
        <f t="shared" si="0"/>
        <v>4.3592920353982336</v>
      </c>
      <c r="R27" s="1">
        <v>79</v>
      </c>
      <c r="S27" s="1"/>
      <c r="T27" s="74">
        <v>5</v>
      </c>
      <c r="U27" s="74">
        <v>5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53"/>
      <c r="CE27" s="53"/>
      <c r="CF27" s="53"/>
      <c r="CG27" s="53"/>
    </row>
    <row r="28" spans="1:85" ht="15.75" customHeight="1" x14ac:dyDescent="0.3">
      <c r="A28" s="83">
        <f t="shared" si="1"/>
        <v>20</v>
      </c>
      <c r="B28" s="1">
        <v>2026</v>
      </c>
      <c r="C28" s="1" t="s">
        <v>31</v>
      </c>
      <c r="D28" s="59" t="s">
        <v>51</v>
      </c>
      <c r="E28" s="5">
        <v>0</v>
      </c>
      <c r="F28" s="1"/>
      <c r="G28" s="80"/>
      <c r="H28" s="80"/>
      <c r="I28" s="80"/>
      <c r="J28" s="80"/>
      <c r="K28" s="80"/>
      <c r="L28" s="112">
        <v>5</v>
      </c>
      <c r="M28" s="2">
        <v>0</v>
      </c>
      <c r="N28" s="2">
        <v>0</v>
      </c>
      <c r="O28" s="4">
        <f t="shared" si="2"/>
        <v>0</v>
      </c>
      <c r="P28" s="51"/>
      <c r="Q28" s="4">
        <f t="shared" si="0"/>
        <v>0</v>
      </c>
      <c r="R28" s="66" t="s">
        <v>386</v>
      </c>
      <c r="S28" s="1"/>
      <c r="T28" s="74"/>
      <c r="U28" s="74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53"/>
      <c r="CE28" s="53"/>
      <c r="CF28" s="53"/>
      <c r="CG28" s="53"/>
    </row>
    <row r="29" spans="1:85" ht="15.75" customHeight="1" x14ac:dyDescent="0.3">
      <c r="A29" s="83">
        <f t="shared" si="1"/>
        <v>21</v>
      </c>
      <c r="B29" s="1">
        <v>2026</v>
      </c>
      <c r="C29" s="1" t="s">
        <v>31</v>
      </c>
      <c r="D29" s="2" t="s">
        <v>52</v>
      </c>
      <c r="E29" s="5">
        <v>0</v>
      </c>
      <c r="F29" s="1"/>
      <c r="G29" s="80"/>
      <c r="H29" s="80"/>
      <c r="I29" s="80"/>
      <c r="J29" s="80"/>
      <c r="K29" s="80"/>
      <c r="L29" s="51">
        <v>12</v>
      </c>
      <c r="M29" s="2">
        <v>17</v>
      </c>
      <c r="N29" s="2">
        <v>17</v>
      </c>
      <c r="O29" s="4">
        <f t="shared" si="2"/>
        <v>12.500884955752216</v>
      </c>
      <c r="P29" s="51"/>
      <c r="Q29" s="4">
        <f t="shared" si="0"/>
        <v>12.500884955752216</v>
      </c>
      <c r="R29" s="1"/>
      <c r="S29" s="1"/>
      <c r="T29" s="74"/>
      <c r="U29" s="74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53"/>
      <c r="CE29" s="53"/>
      <c r="CF29" s="53"/>
      <c r="CG29" s="53"/>
    </row>
    <row r="30" spans="1:85" ht="15.75" customHeight="1" x14ac:dyDescent="0.3">
      <c r="A30" s="83">
        <f t="shared" si="1"/>
        <v>22</v>
      </c>
      <c r="B30" s="1">
        <v>2026</v>
      </c>
      <c r="C30" s="1" t="s">
        <v>31</v>
      </c>
      <c r="D30" s="2" t="s">
        <v>53</v>
      </c>
      <c r="E30" s="5">
        <v>0</v>
      </c>
      <c r="F30" s="1"/>
      <c r="G30" s="80"/>
      <c r="H30" s="97"/>
      <c r="I30" s="80"/>
      <c r="J30" s="80"/>
      <c r="K30" s="80">
        <v>10</v>
      </c>
      <c r="L30" s="1">
        <v>20</v>
      </c>
      <c r="M30" s="2">
        <v>17.100000000000001</v>
      </c>
      <c r="N30" s="2">
        <v>17.100000000000001</v>
      </c>
      <c r="O30" s="4">
        <f t="shared" si="2"/>
        <v>12.602654867256643</v>
      </c>
      <c r="P30" s="1"/>
      <c r="Q30" s="4">
        <f t="shared" si="0"/>
        <v>12.602654867256643</v>
      </c>
      <c r="R30" s="1"/>
      <c r="S30" s="1"/>
      <c r="T30" s="74"/>
      <c r="U30" s="76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53"/>
      <c r="CE30" s="53"/>
      <c r="CF30" s="53"/>
      <c r="CG30" s="53"/>
    </row>
    <row r="31" spans="1:85" ht="15.75" customHeight="1" x14ac:dyDescent="0.3">
      <c r="A31" s="83">
        <f t="shared" si="1"/>
        <v>23</v>
      </c>
      <c r="B31" s="1">
        <v>2026</v>
      </c>
      <c r="C31" s="1" t="s">
        <v>31</v>
      </c>
      <c r="D31" s="59" t="s">
        <v>54</v>
      </c>
      <c r="E31" s="5">
        <v>0</v>
      </c>
      <c r="F31" s="1"/>
      <c r="G31" s="80"/>
      <c r="H31" s="97"/>
      <c r="I31" s="80"/>
      <c r="J31" s="80"/>
      <c r="K31" s="80"/>
      <c r="L31" s="1">
        <v>4</v>
      </c>
      <c r="M31" s="2">
        <v>0</v>
      </c>
      <c r="N31" s="2">
        <v>0</v>
      </c>
      <c r="O31" s="4">
        <f t="shared" si="2"/>
        <v>0</v>
      </c>
      <c r="P31" s="1"/>
      <c r="Q31" s="4">
        <f t="shared" si="0"/>
        <v>0</v>
      </c>
      <c r="R31" s="1"/>
      <c r="S31" s="1"/>
      <c r="T31" s="74"/>
      <c r="U31" s="76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53"/>
      <c r="CE31" s="53"/>
      <c r="CF31" s="53"/>
      <c r="CG31" s="53"/>
    </row>
    <row r="32" spans="1:85" ht="15.75" customHeight="1" x14ac:dyDescent="0.3">
      <c r="A32" s="83">
        <f t="shared" si="1"/>
        <v>24</v>
      </c>
      <c r="B32" s="1">
        <v>2026</v>
      </c>
      <c r="C32" s="1" t="s">
        <v>31</v>
      </c>
      <c r="D32" s="2" t="s">
        <v>55</v>
      </c>
      <c r="E32" s="5">
        <v>2</v>
      </c>
      <c r="F32" s="1"/>
      <c r="G32" s="80">
        <v>5</v>
      </c>
      <c r="H32" s="80">
        <v>10</v>
      </c>
      <c r="I32" s="80">
        <v>5</v>
      </c>
      <c r="J32" s="80">
        <v>10</v>
      </c>
      <c r="K32" s="80">
        <v>10</v>
      </c>
      <c r="L32" s="1">
        <v>20</v>
      </c>
      <c r="M32" s="2">
        <v>9.8000000000000007</v>
      </c>
      <c r="N32" s="2">
        <v>9.8000000000000007</v>
      </c>
      <c r="O32" s="4">
        <f t="shared" si="2"/>
        <v>5.1734513274336322</v>
      </c>
      <c r="P32" s="1"/>
      <c r="Q32" s="4">
        <f t="shared" si="0"/>
        <v>5.1734513274336322</v>
      </c>
      <c r="R32" s="1">
        <v>80</v>
      </c>
      <c r="S32" s="1">
        <v>82</v>
      </c>
      <c r="T32" s="74">
        <v>5</v>
      </c>
      <c r="U32" s="74">
        <v>5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53"/>
      <c r="CE32" s="53"/>
      <c r="CF32" s="53"/>
      <c r="CG32" s="53"/>
    </row>
    <row r="33" spans="1:85" ht="15.75" customHeight="1" x14ac:dyDescent="0.3">
      <c r="A33" s="83">
        <f t="shared" si="1"/>
        <v>25</v>
      </c>
      <c r="B33" s="1">
        <v>2026</v>
      </c>
      <c r="C33" s="1" t="s">
        <v>31</v>
      </c>
      <c r="D33" s="2" t="s">
        <v>56</v>
      </c>
      <c r="E33" s="5">
        <v>0</v>
      </c>
      <c r="F33" s="1"/>
      <c r="G33" s="80"/>
      <c r="H33" s="80"/>
      <c r="I33" s="80"/>
      <c r="J33" s="80"/>
      <c r="K33" s="80">
        <v>10</v>
      </c>
      <c r="L33" s="1">
        <v>5</v>
      </c>
      <c r="M33" s="2">
        <v>31.9</v>
      </c>
      <c r="N33" s="2">
        <v>31.9</v>
      </c>
      <c r="O33" s="4">
        <f t="shared" si="2"/>
        <v>27.664601769911506</v>
      </c>
      <c r="P33" s="1">
        <v>-4</v>
      </c>
      <c r="Q33" s="4">
        <f t="shared" si="0"/>
        <v>23.664601769911506</v>
      </c>
      <c r="R33" s="1"/>
      <c r="S33" s="1"/>
      <c r="T33" s="74"/>
      <c r="U33" s="74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53"/>
      <c r="CE33" s="53"/>
      <c r="CF33" s="53"/>
      <c r="CG33" s="53"/>
    </row>
    <row r="34" spans="1:85" ht="15.75" customHeight="1" x14ac:dyDescent="0.3">
      <c r="A34" s="83">
        <f t="shared" si="1"/>
        <v>26</v>
      </c>
      <c r="B34" s="1">
        <v>2026</v>
      </c>
      <c r="C34" s="1" t="s">
        <v>31</v>
      </c>
      <c r="D34" s="59" t="s">
        <v>57</v>
      </c>
      <c r="E34" s="5">
        <v>0</v>
      </c>
      <c r="F34" s="1"/>
      <c r="G34" s="80"/>
      <c r="H34" s="80"/>
      <c r="I34" s="80"/>
      <c r="J34" s="80"/>
      <c r="K34" s="80"/>
      <c r="L34" s="1">
        <v>4</v>
      </c>
      <c r="M34" s="2">
        <v>0</v>
      </c>
      <c r="N34" s="2">
        <v>0</v>
      </c>
      <c r="O34" s="4">
        <f t="shared" si="2"/>
        <v>0</v>
      </c>
      <c r="P34" s="1"/>
      <c r="Q34" s="4">
        <f t="shared" si="0"/>
        <v>0</v>
      </c>
      <c r="R34" s="1"/>
      <c r="S34" s="1"/>
      <c r="T34" s="74"/>
      <c r="U34" s="74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53"/>
      <c r="CE34" s="53"/>
      <c r="CF34" s="53"/>
      <c r="CG34" s="53"/>
    </row>
    <row r="35" spans="1:85" ht="15.75" customHeight="1" x14ac:dyDescent="0.3">
      <c r="A35" s="83">
        <f t="shared" si="1"/>
        <v>27</v>
      </c>
      <c r="B35" s="1">
        <v>2026</v>
      </c>
      <c r="C35" s="1" t="s">
        <v>31</v>
      </c>
      <c r="D35" s="2" t="s">
        <v>58</v>
      </c>
      <c r="E35" s="5">
        <v>1</v>
      </c>
      <c r="F35" s="1"/>
      <c r="G35" s="80">
        <v>5</v>
      </c>
      <c r="H35" s="80">
        <v>10</v>
      </c>
      <c r="I35" s="80">
        <v>5</v>
      </c>
      <c r="J35" s="80"/>
      <c r="K35" s="80">
        <v>10</v>
      </c>
      <c r="L35" s="1">
        <v>20</v>
      </c>
      <c r="M35" s="2">
        <v>8.6999999999999993</v>
      </c>
      <c r="N35" s="2">
        <v>8.6999999999999993</v>
      </c>
      <c r="O35" s="4">
        <f t="shared" si="2"/>
        <v>4.0539823008849574</v>
      </c>
      <c r="P35" s="1"/>
      <c r="Q35" s="4">
        <f t="shared" si="0"/>
        <v>4.0539823008849574</v>
      </c>
      <c r="R35" s="1">
        <v>83</v>
      </c>
      <c r="S35" s="1"/>
      <c r="T35" s="74">
        <v>5</v>
      </c>
      <c r="U35" s="74">
        <v>5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53"/>
      <c r="CE35" s="53"/>
      <c r="CF35" s="53"/>
      <c r="CG35" s="53"/>
    </row>
    <row r="36" spans="1:85" ht="15.75" customHeight="1" x14ac:dyDescent="0.3">
      <c r="A36" s="83">
        <f t="shared" si="1"/>
        <v>28</v>
      </c>
      <c r="B36" s="1">
        <v>2026</v>
      </c>
      <c r="C36" s="1" t="s">
        <v>31</v>
      </c>
      <c r="D36" s="2" t="s">
        <v>59</v>
      </c>
      <c r="E36" s="5">
        <v>0</v>
      </c>
      <c r="F36" s="1"/>
      <c r="G36" s="80"/>
      <c r="H36" s="80"/>
      <c r="I36" s="80"/>
      <c r="J36" s="80"/>
      <c r="K36" s="80">
        <v>10</v>
      </c>
      <c r="L36" s="1">
        <v>18</v>
      </c>
      <c r="M36" s="2">
        <v>24.9</v>
      </c>
      <c r="N36" s="2">
        <v>24.9</v>
      </c>
      <c r="O36" s="4">
        <f t="shared" si="2"/>
        <v>20.540707964601772</v>
      </c>
      <c r="P36" s="1"/>
      <c r="Q36" s="4">
        <f t="shared" si="0"/>
        <v>20.540707964601772</v>
      </c>
      <c r="R36" s="1"/>
      <c r="S36" s="1"/>
      <c r="T36" s="74"/>
      <c r="U36" s="74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</row>
    <row r="37" spans="1:85" ht="15.75" customHeight="1" x14ac:dyDescent="0.35">
      <c r="A37" s="83">
        <f t="shared" si="1"/>
        <v>29</v>
      </c>
      <c r="B37" s="43">
        <v>2026</v>
      </c>
      <c r="C37" s="1" t="s">
        <v>31</v>
      </c>
      <c r="D37" s="2" t="s">
        <v>60</v>
      </c>
      <c r="E37" s="5">
        <v>0</v>
      </c>
      <c r="F37" s="1"/>
      <c r="G37" s="80"/>
      <c r="H37" s="80"/>
      <c r="I37" s="80"/>
      <c r="J37" s="80"/>
      <c r="K37" s="42">
        <v>10</v>
      </c>
      <c r="L37" s="1">
        <v>20</v>
      </c>
      <c r="M37" s="2">
        <v>10.1</v>
      </c>
      <c r="N37" s="2">
        <v>10.1</v>
      </c>
      <c r="O37" s="4">
        <f t="shared" si="2"/>
        <v>5.4787610619469049</v>
      </c>
      <c r="P37" s="1"/>
      <c r="Q37" s="4">
        <f t="shared" si="0"/>
        <v>5.4787610619469049</v>
      </c>
      <c r="R37" s="1"/>
      <c r="S37" s="1"/>
      <c r="T37" s="74"/>
      <c r="U37" s="74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53"/>
      <c r="CE37" s="53"/>
      <c r="CF37" s="53"/>
      <c r="CG37" s="53"/>
    </row>
    <row r="38" spans="1:85" ht="15.75" customHeight="1" x14ac:dyDescent="0.35">
      <c r="A38" s="83">
        <f t="shared" si="1"/>
        <v>30</v>
      </c>
      <c r="B38" s="43">
        <v>2026</v>
      </c>
      <c r="C38" s="1" t="s">
        <v>31</v>
      </c>
      <c r="D38" s="2" t="s">
        <v>61</v>
      </c>
      <c r="E38" s="5">
        <v>0</v>
      </c>
      <c r="F38" s="1"/>
      <c r="G38" s="80"/>
      <c r="H38" s="80"/>
      <c r="I38" s="80"/>
      <c r="J38" s="80"/>
      <c r="K38" s="42"/>
      <c r="L38" s="1">
        <v>20</v>
      </c>
      <c r="M38" s="2">
        <v>13</v>
      </c>
      <c r="N38" s="2">
        <v>13</v>
      </c>
      <c r="O38" s="4">
        <f t="shared" si="2"/>
        <v>8.4300884955752249</v>
      </c>
      <c r="P38" s="1"/>
      <c r="Q38" s="4">
        <f t="shared" si="0"/>
        <v>8.4300884955752249</v>
      </c>
      <c r="R38" s="1"/>
      <c r="S38" s="1"/>
      <c r="T38" s="74"/>
      <c r="U38" s="74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53"/>
      <c r="CE38" s="53"/>
      <c r="CF38" s="53"/>
      <c r="CG38" s="53"/>
    </row>
    <row r="39" spans="1:85" ht="15.75" customHeight="1" x14ac:dyDescent="0.35">
      <c r="A39" s="83">
        <f t="shared" si="1"/>
        <v>31</v>
      </c>
      <c r="B39" s="43">
        <v>2026</v>
      </c>
      <c r="C39" s="1" t="s">
        <v>31</v>
      </c>
      <c r="D39" s="2" t="s">
        <v>62</v>
      </c>
      <c r="E39" s="5">
        <v>0</v>
      </c>
      <c r="F39" s="1"/>
      <c r="G39" s="80"/>
      <c r="H39" s="80"/>
      <c r="I39" s="80"/>
      <c r="J39" s="80"/>
      <c r="K39" s="42"/>
      <c r="L39" s="1">
        <v>5</v>
      </c>
      <c r="M39" s="2">
        <v>23</v>
      </c>
      <c r="N39" s="2">
        <v>23</v>
      </c>
      <c r="O39" s="4">
        <f t="shared" si="2"/>
        <v>18.607079646017702</v>
      </c>
      <c r="P39" s="1">
        <v>-4</v>
      </c>
      <c r="Q39" s="4">
        <f t="shared" si="0"/>
        <v>14.607079646017702</v>
      </c>
      <c r="R39" s="1"/>
      <c r="S39" s="1"/>
      <c r="T39" s="74"/>
      <c r="U39" s="74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53"/>
      <c r="CE39" s="53"/>
      <c r="CF39" s="53"/>
      <c r="CG39" s="53"/>
    </row>
    <row r="40" spans="1:85" ht="15.75" customHeight="1" x14ac:dyDescent="0.3">
      <c r="A40" s="83">
        <f t="shared" si="1"/>
        <v>32</v>
      </c>
      <c r="B40" s="1">
        <v>2026</v>
      </c>
      <c r="C40" s="1" t="s">
        <v>33</v>
      </c>
      <c r="D40" s="2" t="s">
        <v>63</v>
      </c>
      <c r="E40" s="5">
        <v>0</v>
      </c>
      <c r="F40" s="1"/>
      <c r="G40" s="80"/>
      <c r="H40" s="80"/>
      <c r="I40" s="80"/>
      <c r="J40" s="80"/>
      <c r="K40" s="80">
        <v>10</v>
      </c>
      <c r="L40" s="1">
        <v>20</v>
      </c>
      <c r="M40" s="2">
        <v>18.2</v>
      </c>
      <c r="N40" s="2">
        <v>18.2</v>
      </c>
      <c r="O40" s="4">
        <f>IF(N40=0,0,(N40*(105/113))+(63.2-71))</f>
        <v>9.1115044247787615</v>
      </c>
      <c r="P40" s="1"/>
      <c r="Q40" s="4">
        <f t="shared" si="0"/>
        <v>9.1115044247787615</v>
      </c>
      <c r="R40" s="1"/>
      <c r="S40" s="1"/>
      <c r="T40" s="74"/>
      <c r="U40" s="74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53"/>
      <c r="CE40" s="53"/>
      <c r="CF40" s="53"/>
      <c r="CG40" s="53"/>
    </row>
    <row r="41" spans="1:85" ht="15.75" customHeight="1" x14ac:dyDescent="0.3">
      <c r="A41" s="83">
        <f t="shared" si="1"/>
        <v>33</v>
      </c>
      <c r="B41" s="1">
        <v>2026</v>
      </c>
      <c r="C41" s="1" t="s">
        <v>31</v>
      </c>
      <c r="D41" s="2" t="s">
        <v>64</v>
      </c>
      <c r="E41" s="5">
        <v>0</v>
      </c>
      <c r="F41" s="1"/>
      <c r="G41" s="80"/>
      <c r="H41" s="80"/>
      <c r="I41" s="80"/>
      <c r="J41" s="80"/>
      <c r="K41" s="80">
        <v>10</v>
      </c>
      <c r="L41" s="1">
        <v>20</v>
      </c>
      <c r="M41" s="2">
        <v>16.100000000000001</v>
      </c>
      <c r="N41" s="2">
        <v>16.100000000000001</v>
      </c>
      <c r="O41" s="4">
        <f t="shared" ref="O41:O50" si="3">IF(N41=0,0,(N41*(115/113))+(66.2-71))</f>
        <v>11.584955752212394</v>
      </c>
      <c r="P41" s="1"/>
      <c r="Q41" s="4">
        <f t="shared" si="0"/>
        <v>11.584955752212394</v>
      </c>
      <c r="R41" s="1"/>
      <c r="S41" s="1"/>
      <c r="T41" s="74"/>
      <c r="U41" s="74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53"/>
      <c r="CE41" s="53"/>
      <c r="CF41" s="53"/>
      <c r="CG41" s="53"/>
    </row>
    <row r="42" spans="1:85" ht="15.75" customHeight="1" x14ac:dyDescent="0.3">
      <c r="A42" s="83">
        <f t="shared" si="1"/>
        <v>34</v>
      </c>
      <c r="B42" s="1">
        <v>2026</v>
      </c>
      <c r="C42" s="1" t="s">
        <v>31</v>
      </c>
      <c r="D42" s="2" t="s">
        <v>65</v>
      </c>
      <c r="E42" s="5">
        <v>0</v>
      </c>
      <c r="F42" s="1"/>
      <c r="G42" s="80"/>
      <c r="H42" s="80"/>
      <c r="I42" s="80"/>
      <c r="J42" s="80"/>
      <c r="K42" s="80">
        <v>10</v>
      </c>
      <c r="L42" s="1">
        <v>20</v>
      </c>
      <c r="M42" s="2">
        <v>11.6</v>
      </c>
      <c r="N42" s="2">
        <v>11.6</v>
      </c>
      <c r="O42" s="4">
        <f t="shared" si="3"/>
        <v>7.0053097345132773</v>
      </c>
      <c r="P42" s="51"/>
      <c r="Q42" s="4">
        <f t="shared" si="0"/>
        <v>7.0053097345132773</v>
      </c>
      <c r="R42" s="1"/>
      <c r="S42" s="1"/>
      <c r="T42" s="74"/>
      <c r="U42" s="74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53"/>
      <c r="CE42" s="53"/>
      <c r="CF42" s="53"/>
      <c r="CG42" s="53"/>
    </row>
    <row r="43" spans="1:85" ht="15.75" customHeight="1" x14ac:dyDescent="0.3">
      <c r="A43" s="83">
        <f t="shared" si="1"/>
        <v>35</v>
      </c>
      <c r="B43" s="1">
        <v>2026</v>
      </c>
      <c r="C43" s="1" t="s">
        <v>31</v>
      </c>
      <c r="D43" s="2" t="s">
        <v>66</v>
      </c>
      <c r="E43" s="5">
        <v>1</v>
      </c>
      <c r="F43" s="1"/>
      <c r="G43" s="80"/>
      <c r="H43" s="80"/>
      <c r="I43" s="80"/>
      <c r="J43" s="80"/>
      <c r="K43" s="80">
        <v>10</v>
      </c>
      <c r="L43" s="1">
        <v>15</v>
      </c>
      <c r="M43" s="2">
        <v>13.6</v>
      </c>
      <c r="N43" s="2">
        <v>13.6</v>
      </c>
      <c r="O43" s="4">
        <f t="shared" si="3"/>
        <v>9.0407079646017721</v>
      </c>
      <c r="P43" s="51"/>
      <c r="Q43" s="4">
        <f t="shared" si="0"/>
        <v>9.0407079646017721</v>
      </c>
      <c r="R43" s="1"/>
      <c r="S43" s="1"/>
      <c r="T43" s="74"/>
      <c r="U43" s="74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53"/>
      <c r="CE43" s="53"/>
      <c r="CF43" s="53"/>
      <c r="CG43" s="53"/>
    </row>
    <row r="44" spans="1:85" ht="15.75" customHeight="1" x14ac:dyDescent="0.3">
      <c r="A44" s="83">
        <f t="shared" si="1"/>
        <v>36</v>
      </c>
      <c r="B44" s="1">
        <v>2026</v>
      </c>
      <c r="C44" s="1" t="s">
        <v>31</v>
      </c>
      <c r="D44" s="2" t="s">
        <v>67</v>
      </c>
      <c r="E44" s="5">
        <v>0</v>
      </c>
      <c r="F44" s="1"/>
      <c r="G44" s="80"/>
      <c r="H44" s="80"/>
      <c r="I44" s="80"/>
      <c r="J44" s="80"/>
      <c r="K44" s="80">
        <v>10</v>
      </c>
      <c r="L44" s="1">
        <v>8</v>
      </c>
      <c r="M44" s="2">
        <v>8.9</v>
      </c>
      <c r="N44" s="2">
        <v>8.9</v>
      </c>
      <c r="O44" s="4">
        <f t="shared" si="3"/>
        <v>4.2575221238938088</v>
      </c>
      <c r="P44" s="51"/>
      <c r="Q44" s="4">
        <f t="shared" si="0"/>
        <v>4.2575221238938088</v>
      </c>
      <c r="R44" s="1"/>
      <c r="S44" s="1"/>
      <c r="T44" s="74"/>
      <c r="U44" s="74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53"/>
      <c r="CE44" s="53"/>
      <c r="CF44" s="53"/>
      <c r="CG44" s="53"/>
    </row>
    <row r="45" spans="1:85" ht="15.75" customHeight="1" x14ac:dyDescent="0.3">
      <c r="A45" s="83">
        <f t="shared" si="1"/>
        <v>37</v>
      </c>
      <c r="B45" s="1">
        <v>2026</v>
      </c>
      <c r="C45" s="1" t="s">
        <v>31</v>
      </c>
      <c r="D45" s="2" t="s">
        <v>68</v>
      </c>
      <c r="E45" s="5">
        <v>0</v>
      </c>
      <c r="F45" s="1"/>
      <c r="G45" s="80"/>
      <c r="H45" s="80"/>
      <c r="I45" s="80"/>
      <c r="J45" s="80"/>
      <c r="K45" s="80">
        <v>10</v>
      </c>
      <c r="L45" s="1">
        <v>20</v>
      </c>
      <c r="M45" s="2">
        <v>8.6</v>
      </c>
      <c r="N45" s="2">
        <v>8.6</v>
      </c>
      <c r="O45" s="4">
        <f t="shared" si="3"/>
        <v>3.9522123893805343</v>
      </c>
      <c r="P45" s="51"/>
      <c r="Q45" s="4">
        <f t="shared" si="0"/>
        <v>3.9522123893805343</v>
      </c>
      <c r="R45" s="1"/>
      <c r="S45" s="1"/>
      <c r="T45" s="74"/>
      <c r="U45" s="74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53"/>
      <c r="CE45" s="53"/>
      <c r="CF45" s="53"/>
      <c r="CG45" s="53"/>
    </row>
    <row r="46" spans="1:85" ht="15.75" customHeight="1" x14ac:dyDescent="0.3">
      <c r="A46" s="83">
        <f t="shared" si="1"/>
        <v>38</v>
      </c>
      <c r="B46" s="1">
        <v>2026</v>
      </c>
      <c r="C46" s="1" t="s">
        <v>31</v>
      </c>
      <c r="D46" s="59" t="s">
        <v>69</v>
      </c>
      <c r="E46" s="5">
        <v>0</v>
      </c>
      <c r="F46" s="1"/>
      <c r="G46" s="80"/>
      <c r="H46" s="80"/>
      <c r="I46" s="80"/>
      <c r="J46" s="80"/>
      <c r="K46" s="80"/>
      <c r="L46" s="1">
        <v>4</v>
      </c>
      <c r="M46" s="2">
        <v>0</v>
      </c>
      <c r="N46" s="2">
        <v>0</v>
      </c>
      <c r="O46" s="4">
        <f t="shared" si="3"/>
        <v>0</v>
      </c>
      <c r="P46" s="51"/>
      <c r="Q46" s="4">
        <f t="shared" si="0"/>
        <v>0</v>
      </c>
      <c r="R46" s="1"/>
      <c r="S46" s="1"/>
      <c r="T46" s="74"/>
      <c r="U46" s="74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53"/>
      <c r="CE46" s="53"/>
      <c r="CF46" s="53"/>
      <c r="CG46" s="53"/>
    </row>
    <row r="47" spans="1:85" ht="15.75" customHeight="1" x14ac:dyDescent="0.3">
      <c r="A47" s="83">
        <f t="shared" si="1"/>
        <v>39</v>
      </c>
      <c r="B47" s="1">
        <v>2026</v>
      </c>
      <c r="C47" s="1" t="s">
        <v>31</v>
      </c>
      <c r="D47" s="2" t="s">
        <v>70</v>
      </c>
      <c r="E47" s="5">
        <v>0</v>
      </c>
      <c r="F47" s="1"/>
      <c r="G47" s="80"/>
      <c r="H47" s="80"/>
      <c r="I47" s="80"/>
      <c r="J47" s="80"/>
      <c r="K47" s="80">
        <v>10</v>
      </c>
      <c r="L47" s="1">
        <v>15</v>
      </c>
      <c r="M47" s="2">
        <v>10.4</v>
      </c>
      <c r="N47" s="2">
        <v>10.4</v>
      </c>
      <c r="O47" s="4">
        <f t="shared" si="3"/>
        <v>5.7840707964601812</v>
      </c>
      <c r="P47" s="51"/>
      <c r="Q47" s="4">
        <f t="shared" si="0"/>
        <v>5.7840707964601812</v>
      </c>
      <c r="R47" s="1"/>
      <c r="S47" s="1"/>
      <c r="T47" s="74"/>
      <c r="U47" s="74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53"/>
      <c r="CE47" s="53"/>
      <c r="CF47" s="53"/>
      <c r="CG47" s="53"/>
    </row>
    <row r="48" spans="1:85" ht="15.75" customHeight="1" x14ac:dyDescent="0.3">
      <c r="A48" s="83">
        <f t="shared" si="1"/>
        <v>40</v>
      </c>
      <c r="B48" s="1">
        <v>2026</v>
      </c>
      <c r="C48" s="1" t="s">
        <v>31</v>
      </c>
      <c r="D48" s="2" t="s">
        <v>71</v>
      </c>
      <c r="E48" s="5">
        <v>1</v>
      </c>
      <c r="F48" s="1"/>
      <c r="G48" s="80"/>
      <c r="H48" s="80"/>
      <c r="I48" s="80"/>
      <c r="J48" s="80"/>
      <c r="K48" s="80">
        <v>10</v>
      </c>
      <c r="L48" s="1">
        <v>20</v>
      </c>
      <c r="M48" s="2">
        <v>13.5</v>
      </c>
      <c r="N48" s="2">
        <v>13.5</v>
      </c>
      <c r="O48" s="4">
        <f t="shared" si="3"/>
        <v>8.938938053097349</v>
      </c>
      <c r="P48" s="51"/>
      <c r="Q48" s="4">
        <f t="shared" si="0"/>
        <v>8.938938053097349</v>
      </c>
      <c r="R48" s="1"/>
      <c r="S48" s="1"/>
      <c r="T48" s="74"/>
      <c r="U48" s="74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53"/>
      <c r="CE48" s="53"/>
      <c r="CF48" s="53"/>
      <c r="CG48" s="53"/>
    </row>
    <row r="49" spans="1:85" ht="15.75" customHeight="1" x14ac:dyDescent="0.3">
      <c r="A49" s="83">
        <f t="shared" si="1"/>
        <v>41</v>
      </c>
      <c r="B49" s="1">
        <v>2026</v>
      </c>
      <c r="C49" s="1" t="s">
        <v>31</v>
      </c>
      <c r="D49" s="2" t="s">
        <v>72</v>
      </c>
      <c r="E49" s="5">
        <v>3</v>
      </c>
      <c r="F49" s="1"/>
      <c r="G49" s="80">
        <v>5</v>
      </c>
      <c r="H49" s="80">
        <v>10</v>
      </c>
      <c r="I49" s="80"/>
      <c r="J49" s="80"/>
      <c r="K49" s="80">
        <v>10</v>
      </c>
      <c r="L49" s="1">
        <v>20</v>
      </c>
      <c r="M49" s="2">
        <v>6.9</v>
      </c>
      <c r="N49" s="2">
        <v>7.1</v>
      </c>
      <c r="O49" s="4">
        <f t="shared" si="3"/>
        <v>2.4256637168141619</v>
      </c>
      <c r="P49" s="51"/>
      <c r="Q49" s="4">
        <f t="shared" si="0"/>
        <v>2.4256637168141619</v>
      </c>
      <c r="R49" s="1">
        <v>78</v>
      </c>
      <c r="S49" s="1"/>
      <c r="T49" s="75">
        <v>5</v>
      </c>
      <c r="U49" s="74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53"/>
      <c r="CE49" s="53"/>
      <c r="CF49" s="53"/>
      <c r="CG49" s="53"/>
    </row>
    <row r="50" spans="1:85" ht="15.75" customHeight="1" x14ac:dyDescent="0.3">
      <c r="A50" s="83">
        <f t="shared" si="1"/>
        <v>42</v>
      </c>
      <c r="B50" s="1">
        <v>2026</v>
      </c>
      <c r="C50" s="1" t="s">
        <v>31</v>
      </c>
      <c r="D50" s="2" t="s">
        <v>73</v>
      </c>
      <c r="E50" s="5">
        <v>0</v>
      </c>
      <c r="F50" s="1"/>
      <c r="G50" s="80"/>
      <c r="H50" s="80"/>
      <c r="I50" s="80"/>
      <c r="J50" s="80"/>
      <c r="K50" s="80"/>
      <c r="L50" s="1">
        <v>5</v>
      </c>
      <c r="M50" s="2">
        <v>22.1</v>
      </c>
      <c r="N50" s="2">
        <v>22.1</v>
      </c>
      <c r="O50" s="4">
        <f t="shared" si="3"/>
        <v>17.69115044247788</v>
      </c>
      <c r="P50" s="51">
        <v>-4</v>
      </c>
      <c r="Q50" s="4">
        <f t="shared" si="0"/>
        <v>13.69115044247788</v>
      </c>
      <c r="R50" s="1"/>
      <c r="S50" s="1"/>
      <c r="T50" s="74"/>
      <c r="U50" s="74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53"/>
      <c r="CE50" s="53"/>
      <c r="CF50" s="53"/>
      <c r="CG50" s="53"/>
    </row>
    <row r="51" spans="1:85" ht="15.75" customHeight="1" x14ac:dyDescent="0.3">
      <c r="A51" s="83">
        <f t="shared" si="1"/>
        <v>43</v>
      </c>
      <c r="B51" s="1">
        <v>2026</v>
      </c>
      <c r="C51" s="1" t="s">
        <v>33</v>
      </c>
      <c r="D51" s="2" t="s">
        <v>74</v>
      </c>
      <c r="E51" s="5">
        <v>0</v>
      </c>
      <c r="F51" s="1"/>
      <c r="G51" s="80"/>
      <c r="H51" s="80"/>
      <c r="I51" s="80"/>
      <c r="J51" s="80"/>
      <c r="K51" s="80"/>
      <c r="L51" s="1">
        <v>5</v>
      </c>
      <c r="M51" s="2">
        <v>21.4</v>
      </c>
      <c r="N51" s="2">
        <v>21.4</v>
      </c>
      <c r="O51" s="4">
        <f>IF(N51=0,0,(N51*(105/113))+(63.2-71))</f>
        <v>12.084955752212391</v>
      </c>
      <c r="P51" s="51">
        <v>-4</v>
      </c>
      <c r="Q51" s="4">
        <f t="shared" si="0"/>
        <v>8.0849557522123909</v>
      </c>
      <c r="R51" s="1"/>
      <c r="S51" s="1"/>
      <c r="T51" s="74"/>
      <c r="U51" s="74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53"/>
      <c r="CE51" s="53"/>
      <c r="CF51" s="53"/>
      <c r="CG51" s="53"/>
    </row>
    <row r="52" spans="1:85" ht="15.75" customHeight="1" x14ac:dyDescent="0.3">
      <c r="A52" s="83">
        <f t="shared" si="1"/>
        <v>44</v>
      </c>
      <c r="B52" s="1">
        <v>2026</v>
      </c>
      <c r="C52" s="1" t="s">
        <v>33</v>
      </c>
      <c r="D52" s="2" t="s">
        <v>75</v>
      </c>
      <c r="E52" s="5">
        <v>0</v>
      </c>
      <c r="F52" s="1"/>
      <c r="G52" s="80"/>
      <c r="H52" s="80"/>
      <c r="I52" s="80"/>
      <c r="J52" s="80"/>
      <c r="K52" s="80">
        <v>10</v>
      </c>
      <c r="L52" s="1">
        <v>20</v>
      </c>
      <c r="M52" s="2">
        <v>17.8</v>
      </c>
      <c r="N52" s="2">
        <v>17.8</v>
      </c>
      <c r="O52" s="4">
        <f>IF(N52=0,0,(N52*(105/113))+(63.2-71))</f>
        <v>8.7398230088495623</v>
      </c>
      <c r="P52" s="2"/>
      <c r="Q52" s="4">
        <f t="shared" si="0"/>
        <v>8.7398230088495623</v>
      </c>
      <c r="R52" s="51"/>
      <c r="S52" s="1"/>
      <c r="T52" s="75"/>
      <c r="U52" s="74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53"/>
      <c r="CE52" s="53"/>
      <c r="CF52" s="53"/>
      <c r="CG52" s="53"/>
    </row>
    <row r="53" spans="1:85" ht="15.75" customHeight="1" x14ac:dyDescent="0.3">
      <c r="A53" s="83">
        <f t="shared" si="1"/>
        <v>45</v>
      </c>
      <c r="B53" s="1">
        <v>2026</v>
      </c>
      <c r="C53" s="1" t="s">
        <v>33</v>
      </c>
      <c r="D53" s="2" t="s">
        <v>76</v>
      </c>
      <c r="E53" s="5">
        <v>4</v>
      </c>
      <c r="F53" s="1">
        <v>91</v>
      </c>
      <c r="G53" s="80" t="s">
        <v>385</v>
      </c>
      <c r="H53" s="80" t="s">
        <v>385</v>
      </c>
      <c r="I53" s="80"/>
      <c r="J53" s="80"/>
      <c r="K53" s="80">
        <v>10</v>
      </c>
      <c r="L53" s="1">
        <v>20</v>
      </c>
      <c r="M53" s="2">
        <v>18.899999999999999</v>
      </c>
      <c r="N53" s="2">
        <v>18.5</v>
      </c>
      <c r="O53" s="4">
        <f>IF(N53=0,0,(N53*(105/113))+(63.2-71))</f>
        <v>9.3902654867256672</v>
      </c>
      <c r="P53" s="1"/>
      <c r="Q53" s="4">
        <f t="shared" si="0"/>
        <v>9.3902654867256672</v>
      </c>
      <c r="R53" s="1">
        <v>94</v>
      </c>
      <c r="S53" s="1"/>
      <c r="T53" s="75">
        <v>5</v>
      </c>
      <c r="U53" s="74"/>
      <c r="V53" s="2"/>
      <c r="W53" s="2"/>
      <c r="X53" s="2"/>
      <c r="Y53" s="2"/>
      <c r="Z53" s="2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3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</row>
    <row r="54" spans="1:85" ht="15.75" customHeight="1" x14ac:dyDescent="0.3">
      <c r="A54" s="83">
        <f t="shared" si="1"/>
        <v>46</v>
      </c>
      <c r="B54" s="1">
        <v>2026</v>
      </c>
      <c r="C54" s="1" t="s">
        <v>31</v>
      </c>
      <c r="D54" s="2" t="s">
        <v>77</v>
      </c>
      <c r="E54" s="5">
        <v>0</v>
      </c>
      <c r="F54" s="1"/>
      <c r="G54" s="80"/>
      <c r="H54" s="80"/>
      <c r="I54" s="80"/>
      <c r="J54" s="80"/>
      <c r="K54" s="80">
        <v>10</v>
      </c>
      <c r="L54" s="1">
        <v>7</v>
      </c>
      <c r="M54" s="2">
        <v>24.8</v>
      </c>
      <c r="N54" s="2">
        <v>24.8</v>
      </c>
      <c r="O54" s="4">
        <f t="shared" ref="O54:O59" si="4">IF(N54=0,0,(N54*(115/113))+(66.2-71))</f>
        <v>20.438938053097349</v>
      </c>
      <c r="P54" s="51"/>
      <c r="Q54" s="4">
        <f t="shared" si="0"/>
        <v>20.438938053097349</v>
      </c>
      <c r="R54" s="1"/>
      <c r="S54" s="1"/>
      <c r="T54" s="74"/>
      <c r="U54" s="74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53"/>
      <c r="CE54" s="53"/>
      <c r="CF54" s="53"/>
      <c r="CG54" s="53"/>
    </row>
    <row r="55" spans="1:85" ht="15.75" customHeight="1" x14ac:dyDescent="0.3">
      <c r="A55" s="83">
        <f t="shared" si="1"/>
        <v>47</v>
      </c>
      <c r="B55" s="1">
        <v>2026</v>
      </c>
      <c r="C55" s="1" t="s">
        <v>31</v>
      </c>
      <c r="D55" s="2" t="s">
        <v>78</v>
      </c>
      <c r="E55" s="5">
        <v>0</v>
      </c>
      <c r="F55" s="1"/>
      <c r="G55" s="80"/>
      <c r="H55" s="80"/>
      <c r="I55" s="80"/>
      <c r="J55" s="80"/>
      <c r="K55" s="80"/>
      <c r="L55" s="1">
        <v>7</v>
      </c>
      <c r="M55" s="2">
        <v>16.600000000000001</v>
      </c>
      <c r="N55" s="2">
        <v>16.600000000000001</v>
      </c>
      <c r="O55" s="4">
        <f t="shared" si="4"/>
        <v>12.093805309734517</v>
      </c>
      <c r="P55" s="51"/>
      <c r="Q55" s="4">
        <f t="shared" si="0"/>
        <v>12.093805309734517</v>
      </c>
      <c r="R55" s="1"/>
      <c r="S55" s="1"/>
      <c r="T55" s="74"/>
      <c r="U55" s="74"/>
      <c r="V55" s="2"/>
      <c r="W55" s="2"/>
      <c r="X55" s="111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53"/>
      <c r="CE55" s="53"/>
      <c r="CF55" s="53"/>
      <c r="CG55" s="53"/>
    </row>
    <row r="56" spans="1:85" ht="15.75" customHeight="1" x14ac:dyDescent="0.3">
      <c r="A56" s="83">
        <f t="shared" si="1"/>
        <v>48</v>
      </c>
      <c r="B56" s="1">
        <v>2026</v>
      </c>
      <c r="C56" s="1" t="s">
        <v>31</v>
      </c>
      <c r="D56" s="59" t="s">
        <v>79</v>
      </c>
      <c r="E56" s="5">
        <v>0</v>
      </c>
      <c r="F56" s="1"/>
      <c r="G56" s="80"/>
      <c r="H56" s="80"/>
      <c r="I56" s="80"/>
      <c r="J56" s="80"/>
      <c r="K56" s="80"/>
      <c r="L56" s="1">
        <v>3</v>
      </c>
      <c r="M56" s="2">
        <v>0</v>
      </c>
      <c r="N56" s="2">
        <v>0</v>
      </c>
      <c r="O56" s="4">
        <f t="shared" si="4"/>
        <v>0</v>
      </c>
      <c r="P56" s="1"/>
      <c r="Q56" s="4">
        <f t="shared" si="0"/>
        <v>0</v>
      </c>
      <c r="R56" s="1"/>
      <c r="S56" s="1"/>
      <c r="T56" s="75"/>
      <c r="U56" s="74"/>
      <c r="V56" s="2"/>
      <c r="W56" s="2"/>
      <c r="X56" s="111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53"/>
      <c r="CE56" s="53"/>
      <c r="CF56" s="53"/>
      <c r="CG56" s="53"/>
    </row>
    <row r="57" spans="1:85" ht="15.75" customHeight="1" x14ac:dyDescent="0.3">
      <c r="A57" s="83">
        <f t="shared" si="1"/>
        <v>49</v>
      </c>
      <c r="B57" s="1">
        <v>2026</v>
      </c>
      <c r="C57" s="1" t="s">
        <v>31</v>
      </c>
      <c r="D57" s="59" t="s">
        <v>80</v>
      </c>
      <c r="E57" s="5">
        <v>0</v>
      </c>
      <c r="F57" s="1"/>
      <c r="G57" s="80"/>
      <c r="H57" s="80"/>
      <c r="I57" s="80"/>
      <c r="J57" s="80"/>
      <c r="K57" s="80"/>
      <c r="L57" s="1">
        <v>2</v>
      </c>
      <c r="M57" s="2">
        <v>0</v>
      </c>
      <c r="N57" s="2">
        <v>0</v>
      </c>
      <c r="O57" s="4">
        <f t="shared" si="4"/>
        <v>0</v>
      </c>
      <c r="P57" s="1"/>
      <c r="Q57" s="4">
        <f t="shared" si="0"/>
        <v>0</v>
      </c>
      <c r="R57" s="1"/>
      <c r="S57" s="1"/>
      <c r="T57" s="74"/>
      <c r="U57" s="74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53"/>
      <c r="CE57" s="53"/>
      <c r="CF57" s="53"/>
      <c r="CG57" s="53"/>
    </row>
    <row r="58" spans="1:85" ht="15.75" customHeight="1" x14ac:dyDescent="0.3">
      <c r="A58" s="83">
        <f t="shared" si="1"/>
        <v>50</v>
      </c>
      <c r="B58" s="1">
        <v>2026</v>
      </c>
      <c r="C58" s="1" t="s">
        <v>31</v>
      </c>
      <c r="D58" s="2" t="s">
        <v>81</v>
      </c>
      <c r="E58" s="5">
        <v>0</v>
      </c>
      <c r="F58" s="1"/>
      <c r="G58" s="80"/>
      <c r="H58" s="80"/>
      <c r="I58" s="80"/>
      <c r="J58" s="80"/>
      <c r="K58" s="80">
        <v>10</v>
      </c>
      <c r="L58" s="1">
        <v>20</v>
      </c>
      <c r="M58" s="2">
        <v>9.1</v>
      </c>
      <c r="N58" s="2">
        <v>9.1</v>
      </c>
      <c r="O58" s="4">
        <f t="shared" si="4"/>
        <v>4.4610619469026584</v>
      </c>
      <c r="P58" s="1"/>
      <c r="Q58" s="4">
        <f t="shared" si="0"/>
        <v>4.4610619469026584</v>
      </c>
      <c r="R58" s="1"/>
      <c r="S58" s="1"/>
      <c r="T58" s="74"/>
      <c r="U58" s="74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53"/>
      <c r="CE58" s="53"/>
      <c r="CF58" s="53"/>
      <c r="CG58" s="53"/>
    </row>
    <row r="59" spans="1:85" ht="15.75" customHeight="1" x14ac:dyDescent="0.3">
      <c r="A59" s="83">
        <f t="shared" si="1"/>
        <v>51</v>
      </c>
      <c r="B59" s="1">
        <v>2026</v>
      </c>
      <c r="C59" s="1" t="s">
        <v>31</v>
      </c>
      <c r="D59" s="59" t="s">
        <v>82</v>
      </c>
      <c r="E59" s="5">
        <v>0</v>
      </c>
      <c r="F59" s="1"/>
      <c r="G59" s="80"/>
      <c r="H59" s="80"/>
      <c r="I59" s="80"/>
      <c r="J59" s="80"/>
      <c r="K59" s="80"/>
      <c r="L59" s="1">
        <v>1</v>
      </c>
      <c r="M59" s="2">
        <v>0</v>
      </c>
      <c r="N59" s="2">
        <v>0</v>
      </c>
      <c r="O59" s="4">
        <f t="shared" si="4"/>
        <v>0</v>
      </c>
      <c r="P59" s="1"/>
      <c r="Q59" s="4">
        <f t="shared" si="0"/>
        <v>0</v>
      </c>
      <c r="R59" s="1"/>
      <c r="S59" s="1"/>
      <c r="T59" s="74"/>
      <c r="U59" s="74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53"/>
      <c r="CE59" s="53"/>
      <c r="CF59" s="53"/>
      <c r="CG59" s="53"/>
    </row>
    <row r="60" spans="1:85" ht="15.75" customHeight="1" x14ac:dyDescent="0.3">
      <c r="A60" s="83">
        <f t="shared" si="1"/>
        <v>52</v>
      </c>
      <c r="B60" s="1">
        <v>2026</v>
      </c>
      <c r="C60" s="1" t="s">
        <v>33</v>
      </c>
      <c r="D60" s="2" t="s">
        <v>83</v>
      </c>
      <c r="E60" s="5">
        <v>0</v>
      </c>
      <c r="F60" s="1"/>
      <c r="G60" s="80">
        <v>5</v>
      </c>
      <c r="H60" s="80"/>
      <c r="I60" s="80">
        <v>5</v>
      </c>
      <c r="J60" s="80"/>
      <c r="K60" s="80">
        <v>10</v>
      </c>
      <c r="L60" s="1">
        <v>7</v>
      </c>
      <c r="M60" s="2">
        <v>19.399999999999999</v>
      </c>
      <c r="N60" s="2">
        <v>19.399999999999999</v>
      </c>
      <c r="O60" s="4">
        <f>IF(N60=0,0,(N60*(105/113))+(63.2-71))</f>
        <v>10.226548672566373</v>
      </c>
      <c r="P60" s="1"/>
      <c r="Q60" s="4">
        <f t="shared" si="0"/>
        <v>10.226548672566373</v>
      </c>
      <c r="R60" s="1"/>
      <c r="S60" s="1"/>
      <c r="T60" s="74"/>
      <c r="U60" s="74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53"/>
      <c r="CE60" s="53"/>
      <c r="CF60" s="53"/>
      <c r="CG60" s="53"/>
    </row>
    <row r="61" spans="1:85" ht="15.75" customHeight="1" x14ac:dyDescent="0.3">
      <c r="A61" s="83">
        <f t="shared" si="1"/>
        <v>53</v>
      </c>
      <c r="B61" s="1">
        <v>2026</v>
      </c>
      <c r="C61" s="1" t="s">
        <v>31</v>
      </c>
      <c r="D61" s="2" t="s">
        <v>84</v>
      </c>
      <c r="E61" s="5">
        <v>0</v>
      </c>
      <c r="F61" s="1"/>
      <c r="G61" s="80"/>
      <c r="H61" s="80"/>
      <c r="I61" s="80"/>
      <c r="J61" s="80"/>
      <c r="K61" s="80"/>
      <c r="L61" s="1">
        <v>5</v>
      </c>
      <c r="M61" s="2">
        <v>13.8</v>
      </c>
      <c r="N61" s="2">
        <v>13.8</v>
      </c>
      <c r="O61" s="4">
        <f>IF(N61=0,0,(N61*(115/113))+(66.2-71))</f>
        <v>9.2442477876106235</v>
      </c>
      <c r="P61" s="1">
        <v>-4</v>
      </c>
      <c r="Q61" s="4">
        <f t="shared" si="0"/>
        <v>5.2442477876106235</v>
      </c>
      <c r="R61" s="1"/>
      <c r="S61" s="1"/>
      <c r="T61" s="74"/>
      <c r="U61" s="74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53"/>
      <c r="CE61" s="53"/>
      <c r="CF61" s="53"/>
      <c r="CG61" s="53"/>
    </row>
    <row r="62" spans="1:85" ht="15.75" customHeight="1" x14ac:dyDescent="0.3">
      <c r="A62" s="83">
        <f t="shared" si="1"/>
        <v>54</v>
      </c>
      <c r="B62" s="1">
        <v>2026</v>
      </c>
      <c r="C62" s="1" t="s">
        <v>31</v>
      </c>
      <c r="D62" s="2" t="s">
        <v>85</v>
      </c>
      <c r="E62" s="5">
        <v>0</v>
      </c>
      <c r="F62" s="1"/>
      <c r="G62" s="80"/>
      <c r="H62" s="80"/>
      <c r="I62" s="80"/>
      <c r="J62" s="80"/>
      <c r="K62" s="80">
        <v>10</v>
      </c>
      <c r="L62" s="1">
        <v>5</v>
      </c>
      <c r="M62" s="2">
        <v>16.5</v>
      </c>
      <c r="N62" s="2">
        <v>16.5</v>
      </c>
      <c r="O62" s="4">
        <f>IF(N62=0,0,(N62*(115/113))+(66.2-71))</f>
        <v>11.99203539823009</v>
      </c>
      <c r="P62" s="1">
        <v>-4</v>
      </c>
      <c r="Q62" s="4">
        <f t="shared" si="0"/>
        <v>7.9920353982300902</v>
      </c>
      <c r="R62" s="51"/>
      <c r="S62" s="51"/>
      <c r="T62" s="74"/>
      <c r="U62" s="74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53"/>
      <c r="CE62" s="53"/>
      <c r="CF62" s="53"/>
      <c r="CG62" s="53"/>
    </row>
    <row r="63" spans="1:85" ht="15.75" customHeight="1" x14ac:dyDescent="0.3">
      <c r="A63" s="83">
        <f t="shared" si="1"/>
        <v>55</v>
      </c>
      <c r="B63" s="1">
        <v>2026</v>
      </c>
      <c r="C63" s="1" t="s">
        <v>33</v>
      </c>
      <c r="D63" s="2" t="s">
        <v>86</v>
      </c>
      <c r="E63" s="5">
        <v>0</v>
      </c>
      <c r="F63" s="1"/>
      <c r="G63" s="80"/>
      <c r="H63" s="80"/>
      <c r="I63" s="80"/>
      <c r="J63" s="80"/>
      <c r="K63" s="80">
        <v>10</v>
      </c>
      <c r="L63" s="1">
        <v>6</v>
      </c>
      <c r="M63" s="2">
        <v>17.399999999999999</v>
      </c>
      <c r="N63" s="2">
        <v>17.399999999999999</v>
      </c>
      <c r="O63" s="4">
        <f>IF(N63=0,0,(N63*(105/113))+(63.2-71))</f>
        <v>8.368141592920356</v>
      </c>
      <c r="P63" s="1"/>
      <c r="Q63" s="4">
        <f t="shared" si="0"/>
        <v>8.368141592920356</v>
      </c>
      <c r="R63" s="51"/>
      <c r="S63" s="1"/>
      <c r="T63" s="74"/>
      <c r="U63" s="74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53"/>
      <c r="CE63" s="53"/>
      <c r="CF63" s="53"/>
      <c r="CG63" s="53"/>
    </row>
    <row r="64" spans="1:85" ht="15.75" customHeight="1" x14ac:dyDescent="0.3">
      <c r="A64" s="83">
        <f t="shared" si="1"/>
        <v>56</v>
      </c>
      <c r="B64" s="73">
        <v>2026</v>
      </c>
      <c r="C64" s="1" t="s">
        <v>31</v>
      </c>
      <c r="D64" s="69" t="s">
        <v>417</v>
      </c>
      <c r="E64" s="5">
        <v>0</v>
      </c>
      <c r="F64" s="1"/>
      <c r="G64" s="80"/>
      <c r="H64" s="80"/>
      <c r="I64" s="80">
        <v>5</v>
      </c>
      <c r="J64" s="80"/>
      <c r="K64" s="114">
        <v>10</v>
      </c>
      <c r="L64" s="1"/>
      <c r="M64" s="2"/>
      <c r="N64" s="2"/>
      <c r="O64" s="4"/>
      <c r="P64" s="1"/>
      <c r="Q64" s="4"/>
      <c r="R64" s="51"/>
      <c r="S64" s="1"/>
      <c r="T64" s="74"/>
      <c r="U64" s="74"/>
      <c r="V64" s="115" t="s">
        <v>418</v>
      </c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BM64" s="98"/>
      <c r="BN64" s="98"/>
      <c r="BO64" s="98"/>
      <c r="BP64" s="98"/>
      <c r="BQ64" s="98"/>
      <c r="BR64" s="98"/>
      <c r="BS64" s="98"/>
      <c r="BT64" s="98"/>
      <c r="BU64" s="98"/>
      <c r="BV64" s="98"/>
      <c r="BW64" s="98"/>
      <c r="BX64" s="98"/>
      <c r="BY64" s="98"/>
      <c r="BZ64" s="98"/>
      <c r="CA64" s="98"/>
      <c r="CB64" s="98"/>
      <c r="CC64" s="98"/>
      <c r="CD64" s="56"/>
      <c r="CE64" s="56"/>
      <c r="CF64" s="56"/>
      <c r="CG64" s="56"/>
    </row>
    <row r="65" spans="1:85" ht="15.75" customHeight="1" x14ac:dyDescent="0.3">
      <c r="A65" s="83">
        <f t="shared" si="1"/>
        <v>57</v>
      </c>
      <c r="B65" s="1">
        <v>2026</v>
      </c>
      <c r="C65" s="1" t="s">
        <v>33</v>
      </c>
      <c r="D65" s="2" t="s">
        <v>87</v>
      </c>
      <c r="E65" s="5">
        <v>4</v>
      </c>
      <c r="F65" s="1">
        <v>98</v>
      </c>
      <c r="G65" s="80"/>
      <c r="H65" s="80"/>
      <c r="I65" s="80">
        <v>5</v>
      </c>
      <c r="J65" s="80">
        <v>10</v>
      </c>
      <c r="K65" s="80">
        <v>10</v>
      </c>
      <c r="L65" s="1">
        <v>20</v>
      </c>
      <c r="M65" s="2">
        <v>20.399999999999999</v>
      </c>
      <c r="N65" s="2">
        <v>20.7</v>
      </c>
      <c r="O65" s="4">
        <f>IF(N65=0,0,(N65*(105/113))+(63.2-71))</f>
        <v>11.434513274336286</v>
      </c>
      <c r="P65" s="1"/>
      <c r="Q65" s="4">
        <f t="shared" si="0"/>
        <v>11.434513274336286</v>
      </c>
      <c r="R65" s="51"/>
      <c r="S65" s="1">
        <v>99</v>
      </c>
      <c r="T65" s="74"/>
      <c r="U65" s="74">
        <v>5</v>
      </c>
      <c r="V65" s="98"/>
      <c r="W65" s="98"/>
      <c r="X65" s="98"/>
      <c r="Y65" s="98"/>
      <c r="Z65" s="98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</row>
    <row r="66" spans="1:85" ht="15.75" customHeight="1" x14ac:dyDescent="0.3">
      <c r="A66" s="83">
        <f t="shared" si="1"/>
        <v>58</v>
      </c>
      <c r="B66" s="1">
        <v>2026</v>
      </c>
      <c r="C66" s="1" t="s">
        <v>33</v>
      </c>
      <c r="D66" s="2" t="s">
        <v>88</v>
      </c>
      <c r="E66" s="5">
        <v>0</v>
      </c>
      <c r="F66" s="1"/>
      <c r="G66" s="97"/>
      <c r="H66" s="80"/>
      <c r="I66" s="80"/>
      <c r="J66" s="80"/>
      <c r="K66" s="80"/>
      <c r="L66" s="1">
        <v>6</v>
      </c>
      <c r="M66" s="2">
        <v>19.2</v>
      </c>
      <c r="N66" s="2">
        <v>19.2</v>
      </c>
      <c r="O66" s="4">
        <f>IF(N66=0,0,(N66*(105/113))+(63.2-71))</f>
        <v>10.040707964601772</v>
      </c>
      <c r="P66" s="51"/>
      <c r="Q66" s="4">
        <f t="shared" si="0"/>
        <v>10.040707964601772</v>
      </c>
      <c r="R66" s="51"/>
      <c r="S66" s="1"/>
      <c r="T66" s="74"/>
      <c r="U66" s="74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53"/>
      <c r="CE66" s="53"/>
      <c r="CF66" s="53"/>
      <c r="CG66" s="53"/>
    </row>
    <row r="67" spans="1:85" ht="15.75" customHeight="1" x14ac:dyDescent="0.3">
      <c r="A67" s="83">
        <f t="shared" si="1"/>
        <v>59</v>
      </c>
      <c r="B67" s="1">
        <v>2026</v>
      </c>
      <c r="C67" s="1" t="s">
        <v>33</v>
      </c>
      <c r="D67" s="2" t="s">
        <v>89</v>
      </c>
      <c r="E67" s="5">
        <v>0</v>
      </c>
      <c r="F67" s="1"/>
      <c r="G67" s="80"/>
      <c r="H67" s="80"/>
      <c r="I67" s="80">
        <v>5</v>
      </c>
      <c r="J67" s="80"/>
      <c r="K67" s="80">
        <v>10</v>
      </c>
      <c r="L67" s="1">
        <v>17</v>
      </c>
      <c r="M67" s="2">
        <v>33.799999999999997</v>
      </c>
      <c r="N67" s="2">
        <v>33.799999999999997</v>
      </c>
      <c r="O67" s="4">
        <f>IF(N67=0,0,(N67*(105/113))+(63.2-71))</f>
        <v>23.607079646017699</v>
      </c>
      <c r="P67" s="51"/>
      <c r="Q67" s="4">
        <f t="shared" si="0"/>
        <v>23.607079646017699</v>
      </c>
      <c r="R67" s="1"/>
      <c r="S67" s="1"/>
      <c r="T67" s="74"/>
      <c r="U67" s="74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53"/>
      <c r="CE67" s="53"/>
      <c r="CF67" s="53"/>
      <c r="CG67" s="53"/>
    </row>
    <row r="68" spans="1:85" ht="15.75" customHeight="1" x14ac:dyDescent="0.3">
      <c r="A68" s="83">
        <f t="shared" si="1"/>
        <v>60</v>
      </c>
      <c r="B68" s="1">
        <v>2026</v>
      </c>
      <c r="C68" s="1" t="s">
        <v>31</v>
      </c>
      <c r="D68" s="2" t="s">
        <v>90</v>
      </c>
      <c r="E68" s="5">
        <v>0</v>
      </c>
      <c r="F68" s="1"/>
      <c r="G68" s="80"/>
      <c r="H68" s="80"/>
      <c r="I68" s="80"/>
      <c r="J68" s="80"/>
      <c r="K68" s="80"/>
      <c r="L68" s="1">
        <v>17</v>
      </c>
      <c r="M68" s="2">
        <v>13</v>
      </c>
      <c r="N68" s="2">
        <v>13</v>
      </c>
      <c r="O68" s="4">
        <f>IF(N68=0,0,(N68*(115/113))+(66.2-71))</f>
        <v>8.4300884955752249</v>
      </c>
      <c r="P68" s="51"/>
      <c r="Q68" s="4">
        <f t="shared" si="0"/>
        <v>8.4300884955752249</v>
      </c>
      <c r="R68" s="1"/>
      <c r="S68" s="1"/>
      <c r="T68" s="74"/>
      <c r="U68" s="75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53"/>
      <c r="CE68" s="53"/>
      <c r="CF68" s="53"/>
      <c r="CG68" s="53"/>
    </row>
    <row r="69" spans="1:85" ht="15.75" customHeight="1" x14ac:dyDescent="0.3">
      <c r="A69" s="83">
        <f t="shared" si="1"/>
        <v>61</v>
      </c>
      <c r="B69" s="1">
        <v>2026</v>
      </c>
      <c r="C69" s="51" t="s">
        <v>31</v>
      </c>
      <c r="D69" s="55" t="s">
        <v>91</v>
      </c>
      <c r="E69" s="5">
        <v>0</v>
      </c>
      <c r="F69" s="1"/>
      <c r="G69" s="80"/>
      <c r="H69" s="80"/>
      <c r="I69" s="97"/>
      <c r="J69" s="97"/>
      <c r="K69" s="97">
        <v>10</v>
      </c>
      <c r="L69" s="51">
        <v>20</v>
      </c>
      <c r="M69" s="2">
        <v>13.9</v>
      </c>
      <c r="N69" s="2">
        <v>13.9</v>
      </c>
      <c r="O69" s="4">
        <f>IF(N69=0,0,(N69*(115/113))+(66.2-71))</f>
        <v>9.3460176991150483</v>
      </c>
      <c r="P69" s="51"/>
      <c r="Q69" s="4">
        <f t="shared" si="0"/>
        <v>9.3460176991150483</v>
      </c>
      <c r="R69" s="51"/>
      <c r="S69" s="1"/>
      <c r="T69" s="74"/>
      <c r="U69" s="74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53"/>
      <c r="CE69" s="53"/>
      <c r="CF69" s="53"/>
      <c r="CG69" s="53"/>
    </row>
    <row r="70" spans="1:85" ht="15.75" customHeight="1" x14ac:dyDescent="0.3">
      <c r="A70" s="83">
        <f t="shared" si="1"/>
        <v>62</v>
      </c>
      <c r="B70" s="51">
        <v>2026</v>
      </c>
      <c r="C70" s="1" t="s">
        <v>31</v>
      </c>
      <c r="D70" s="2" t="s">
        <v>92</v>
      </c>
      <c r="E70" s="5">
        <v>3</v>
      </c>
      <c r="F70" s="51">
        <v>91</v>
      </c>
      <c r="G70" s="97">
        <v>5</v>
      </c>
      <c r="H70" s="97">
        <v>10</v>
      </c>
      <c r="I70" s="80"/>
      <c r="J70" s="80"/>
      <c r="K70" s="80">
        <v>10</v>
      </c>
      <c r="L70" s="1">
        <v>20</v>
      </c>
      <c r="M70" s="2">
        <v>15.9</v>
      </c>
      <c r="N70" s="2">
        <v>15.9</v>
      </c>
      <c r="O70" s="4">
        <f>IF(N70=0,0,(N70*(115/113))+(66.2-71))</f>
        <v>11.381415929203545</v>
      </c>
      <c r="P70" s="1"/>
      <c r="Q70" s="4">
        <f t="shared" si="0"/>
        <v>11.381415929203545</v>
      </c>
      <c r="R70" s="51">
        <v>94</v>
      </c>
      <c r="S70" s="1"/>
      <c r="T70" s="74">
        <v>5</v>
      </c>
      <c r="U70" s="74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53"/>
      <c r="CE70" s="53"/>
      <c r="CF70" s="53"/>
      <c r="CG70" s="53"/>
    </row>
    <row r="71" spans="1:85" ht="16.5" customHeight="1" x14ac:dyDescent="0.3">
      <c r="A71" s="83">
        <f t="shared" si="1"/>
        <v>63</v>
      </c>
      <c r="B71" s="51">
        <v>2026</v>
      </c>
      <c r="C71" s="1" t="s">
        <v>31</v>
      </c>
      <c r="D71" s="21" t="s">
        <v>93</v>
      </c>
      <c r="E71" s="5">
        <v>6</v>
      </c>
      <c r="F71" s="51">
        <v>93</v>
      </c>
      <c r="G71" s="97">
        <v>5</v>
      </c>
      <c r="H71" s="97">
        <v>10</v>
      </c>
      <c r="I71" s="80">
        <v>5</v>
      </c>
      <c r="J71" s="80">
        <v>10</v>
      </c>
      <c r="K71" s="80">
        <v>10</v>
      </c>
      <c r="L71" s="1">
        <v>20</v>
      </c>
      <c r="M71" s="2">
        <v>21.3</v>
      </c>
      <c r="N71" s="2">
        <v>21</v>
      </c>
      <c r="O71" s="4">
        <f>IF(N71=0,0,(N71*(115/113))+(66.2-71))</f>
        <v>16.571681415929206</v>
      </c>
      <c r="P71" s="1"/>
      <c r="Q71" s="4">
        <f t="shared" si="0"/>
        <v>16.571681415929206</v>
      </c>
      <c r="R71" s="51">
        <v>98</v>
      </c>
      <c r="S71" s="1">
        <v>93</v>
      </c>
      <c r="T71" s="74">
        <v>5</v>
      </c>
      <c r="U71" s="74">
        <v>5</v>
      </c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53"/>
      <c r="CE71" s="53"/>
      <c r="CF71" s="53"/>
      <c r="CG71" s="53"/>
    </row>
    <row r="72" spans="1:85" ht="15.75" customHeight="1" x14ac:dyDescent="0.3">
      <c r="A72" s="83">
        <f t="shared" si="1"/>
        <v>64</v>
      </c>
      <c r="B72" s="51">
        <v>2026</v>
      </c>
      <c r="C72" s="1" t="s">
        <v>31</v>
      </c>
      <c r="D72" s="2" t="s">
        <v>94</v>
      </c>
      <c r="E72" s="5">
        <v>0</v>
      </c>
      <c r="F72" s="51"/>
      <c r="G72" s="97"/>
      <c r="H72" s="97"/>
      <c r="I72" s="80"/>
      <c r="J72" s="80"/>
      <c r="K72" s="80"/>
      <c r="L72" s="1">
        <v>5</v>
      </c>
      <c r="M72" s="2">
        <v>11.4</v>
      </c>
      <c r="N72" s="2">
        <v>11.4</v>
      </c>
      <c r="O72" s="4">
        <f>IF(N72=0,0,(N72*(115/113))+(66.2-71))</f>
        <v>6.8017699115044277</v>
      </c>
      <c r="P72" s="1">
        <v>-4</v>
      </c>
      <c r="Q72" s="4">
        <f t="shared" si="0"/>
        <v>2.8017699115044277</v>
      </c>
      <c r="R72" s="51"/>
      <c r="S72" s="1"/>
      <c r="T72" s="74"/>
      <c r="U72" s="74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53"/>
      <c r="CE72" s="53"/>
      <c r="CF72" s="53"/>
      <c r="CG72" s="53"/>
    </row>
    <row r="73" spans="1:85" ht="15.75" customHeight="1" x14ac:dyDescent="0.3">
      <c r="A73" s="83">
        <f t="shared" si="1"/>
        <v>65</v>
      </c>
      <c r="B73" s="1">
        <v>2026</v>
      </c>
      <c r="C73" s="1" t="s">
        <v>33</v>
      </c>
      <c r="D73" s="6" t="s">
        <v>95</v>
      </c>
      <c r="E73" s="5">
        <v>0</v>
      </c>
      <c r="F73" s="1"/>
      <c r="G73" s="80">
        <v>5</v>
      </c>
      <c r="H73" s="80"/>
      <c r="I73" s="80"/>
      <c r="J73" s="80"/>
      <c r="K73" s="80">
        <v>10</v>
      </c>
      <c r="L73" s="1">
        <v>13</v>
      </c>
      <c r="M73" s="2">
        <v>21</v>
      </c>
      <c r="N73" s="2">
        <v>21</v>
      </c>
      <c r="O73" s="4">
        <f>IF(N73=0,0,(N73*(105/113))+(63.2-71))</f>
        <v>11.713274336283188</v>
      </c>
      <c r="P73" s="1"/>
      <c r="Q73" s="4">
        <f t="shared" si="0"/>
        <v>11.713274336283188</v>
      </c>
      <c r="R73" s="1"/>
      <c r="S73" s="1"/>
      <c r="T73" s="74"/>
      <c r="U73" s="74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53"/>
      <c r="CE73" s="53"/>
      <c r="CF73" s="53"/>
      <c r="CG73" s="53"/>
    </row>
    <row r="74" spans="1:85" ht="15.75" customHeight="1" x14ac:dyDescent="0.3">
      <c r="A74" s="83">
        <f t="shared" si="1"/>
        <v>66</v>
      </c>
      <c r="B74" s="1">
        <v>2026</v>
      </c>
      <c r="C74" s="1" t="s">
        <v>31</v>
      </c>
      <c r="D74" s="6" t="s">
        <v>96</v>
      </c>
      <c r="E74" s="5">
        <v>0</v>
      </c>
      <c r="F74" s="1"/>
      <c r="G74" s="80">
        <v>5</v>
      </c>
      <c r="H74" s="80"/>
      <c r="I74" s="80"/>
      <c r="J74" s="80"/>
      <c r="K74" s="80">
        <v>10</v>
      </c>
      <c r="L74" s="1">
        <v>20</v>
      </c>
      <c r="M74" s="2">
        <v>21.4</v>
      </c>
      <c r="N74" s="2">
        <v>21.4</v>
      </c>
      <c r="O74" s="4">
        <f>IF(N74=0,0,(N74*(115/113))+(66.2-71))</f>
        <v>16.978761061946905</v>
      </c>
      <c r="P74" s="1"/>
      <c r="Q74" s="4">
        <f t="shared" si="0"/>
        <v>16.978761061946905</v>
      </c>
      <c r="R74" s="1"/>
      <c r="S74" s="1"/>
      <c r="T74" s="74"/>
      <c r="U74" s="74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53"/>
      <c r="CE74" s="53"/>
      <c r="CF74" s="53"/>
      <c r="CG74" s="53"/>
    </row>
    <row r="75" spans="1:85" ht="15.75" customHeight="1" x14ac:dyDescent="0.3">
      <c r="A75" s="83">
        <f t="shared" ref="A75:A138" si="5">A74+1</f>
        <v>67</v>
      </c>
      <c r="B75" s="1">
        <v>2026</v>
      </c>
      <c r="C75" s="1" t="s">
        <v>33</v>
      </c>
      <c r="D75" s="2" t="s">
        <v>97</v>
      </c>
      <c r="E75" s="5">
        <v>0</v>
      </c>
      <c r="F75" s="1"/>
      <c r="G75" s="80">
        <v>5</v>
      </c>
      <c r="H75" s="97"/>
      <c r="I75" s="80"/>
      <c r="J75" s="80"/>
      <c r="K75" s="80">
        <v>10</v>
      </c>
      <c r="L75" s="1">
        <v>20</v>
      </c>
      <c r="M75" s="2">
        <v>19.8</v>
      </c>
      <c r="N75" s="2">
        <v>19.8</v>
      </c>
      <c r="O75" s="4">
        <f>IF(N75=0,0,(N75*(105/113))+(63.2-71))</f>
        <v>10.59823008849558</v>
      </c>
      <c r="P75" s="1"/>
      <c r="Q75" s="4">
        <f t="shared" ref="Q75:Q138" si="6">+O75+P75</f>
        <v>10.59823008849558</v>
      </c>
      <c r="R75" s="1"/>
      <c r="S75" s="1"/>
      <c r="T75" s="74">
        <v>5</v>
      </c>
      <c r="U75" s="74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53"/>
      <c r="CE75" s="53"/>
      <c r="CF75" s="53"/>
      <c r="CG75" s="53"/>
    </row>
    <row r="76" spans="1:85" ht="15.75" customHeight="1" x14ac:dyDescent="0.3">
      <c r="A76" s="83">
        <f t="shared" si="5"/>
        <v>68</v>
      </c>
      <c r="B76" s="1">
        <v>2026</v>
      </c>
      <c r="C76" s="1" t="s">
        <v>31</v>
      </c>
      <c r="D76" s="2" t="s">
        <v>98</v>
      </c>
      <c r="E76" s="5">
        <v>0</v>
      </c>
      <c r="F76" s="1"/>
      <c r="G76" s="80"/>
      <c r="H76" s="80"/>
      <c r="I76" s="80"/>
      <c r="J76" s="80"/>
      <c r="K76" s="80">
        <v>10</v>
      </c>
      <c r="L76" s="1">
        <v>6</v>
      </c>
      <c r="M76" s="2">
        <v>17.7</v>
      </c>
      <c r="N76" s="2">
        <v>17.7</v>
      </c>
      <c r="O76" s="4">
        <f t="shared" ref="O76:O90" si="7">IF(N76=0,0,(N76*(115/113))+(66.2-71))</f>
        <v>13.213274336283188</v>
      </c>
      <c r="P76" s="1"/>
      <c r="Q76" s="4">
        <f t="shared" si="6"/>
        <v>13.213274336283188</v>
      </c>
      <c r="R76" s="1"/>
      <c r="S76" s="1"/>
      <c r="T76" s="74"/>
      <c r="U76" s="74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53"/>
      <c r="CE76" s="53"/>
      <c r="CF76" s="53"/>
      <c r="CG76" s="53"/>
    </row>
    <row r="77" spans="1:85" ht="15.75" customHeight="1" x14ac:dyDescent="0.3">
      <c r="A77" s="83">
        <f t="shared" si="5"/>
        <v>69</v>
      </c>
      <c r="B77" s="1">
        <v>2026</v>
      </c>
      <c r="C77" s="1" t="s">
        <v>31</v>
      </c>
      <c r="D77" s="2" t="s">
        <v>99</v>
      </c>
      <c r="E77" s="5">
        <v>0</v>
      </c>
      <c r="F77" s="1"/>
      <c r="G77" s="80"/>
      <c r="H77" s="80"/>
      <c r="I77" s="80"/>
      <c r="J77" s="80"/>
      <c r="K77" s="80">
        <v>10</v>
      </c>
      <c r="L77" s="1">
        <v>20</v>
      </c>
      <c r="M77" s="2">
        <v>12.7</v>
      </c>
      <c r="N77" s="2">
        <v>12.7</v>
      </c>
      <c r="O77" s="4">
        <f t="shared" si="7"/>
        <v>8.1247787610619486</v>
      </c>
      <c r="P77" s="1"/>
      <c r="Q77" s="4">
        <f t="shared" si="6"/>
        <v>8.1247787610619486</v>
      </c>
      <c r="R77" s="1"/>
      <c r="S77" s="1"/>
      <c r="T77" s="74"/>
      <c r="U77" s="74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53"/>
      <c r="CE77" s="53"/>
      <c r="CF77" s="53"/>
      <c r="CG77" s="53"/>
    </row>
    <row r="78" spans="1:85" ht="15.75" customHeight="1" x14ac:dyDescent="0.3">
      <c r="A78" s="83">
        <f t="shared" si="5"/>
        <v>70</v>
      </c>
      <c r="B78" s="1">
        <v>2026</v>
      </c>
      <c r="C78" s="1" t="s">
        <v>31</v>
      </c>
      <c r="D78" s="2" t="s">
        <v>100</v>
      </c>
      <c r="E78" s="5">
        <v>3</v>
      </c>
      <c r="F78" s="1"/>
      <c r="G78" s="80"/>
      <c r="H78" s="80"/>
      <c r="I78" s="80">
        <v>5</v>
      </c>
      <c r="J78" s="80">
        <v>10</v>
      </c>
      <c r="K78" s="80">
        <v>10</v>
      </c>
      <c r="L78" s="1">
        <v>20</v>
      </c>
      <c r="M78" s="2">
        <v>11.9</v>
      </c>
      <c r="N78" s="2">
        <v>12.3</v>
      </c>
      <c r="O78" s="4">
        <f t="shared" si="7"/>
        <v>7.7176991150442511</v>
      </c>
      <c r="P78" s="1"/>
      <c r="Q78" s="4">
        <f t="shared" si="6"/>
        <v>7.7176991150442511</v>
      </c>
      <c r="R78" s="1"/>
      <c r="S78" s="1">
        <v>87</v>
      </c>
      <c r="T78" s="74"/>
      <c r="U78" s="74">
        <v>5</v>
      </c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53"/>
      <c r="CE78" s="53"/>
      <c r="CF78" s="53"/>
      <c r="CG78" s="53"/>
    </row>
    <row r="79" spans="1:85" ht="15.75" customHeight="1" x14ac:dyDescent="0.3">
      <c r="A79" s="83">
        <f t="shared" si="5"/>
        <v>71</v>
      </c>
      <c r="B79" s="1">
        <v>2026</v>
      </c>
      <c r="C79" s="1" t="s">
        <v>31</v>
      </c>
      <c r="D79" s="2" t="s">
        <v>101</v>
      </c>
      <c r="E79" s="5">
        <v>0</v>
      </c>
      <c r="F79" s="1"/>
      <c r="G79" s="80"/>
      <c r="H79" s="80"/>
      <c r="I79" s="80"/>
      <c r="J79" s="80"/>
      <c r="K79" s="80">
        <v>10</v>
      </c>
      <c r="L79" s="1">
        <v>20</v>
      </c>
      <c r="M79" s="2">
        <v>20.6</v>
      </c>
      <c r="N79" s="2">
        <v>20.6</v>
      </c>
      <c r="O79" s="4">
        <f t="shared" si="7"/>
        <v>16.16460176991151</v>
      </c>
      <c r="P79" s="1"/>
      <c r="Q79" s="4">
        <f t="shared" si="6"/>
        <v>16.16460176991151</v>
      </c>
      <c r="R79" s="1"/>
      <c r="S79" s="1"/>
      <c r="T79" s="74"/>
      <c r="U79" s="74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53"/>
      <c r="CE79" s="53"/>
      <c r="CF79" s="53"/>
      <c r="CG79" s="53"/>
    </row>
    <row r="80" spans="1:85" ht="15.75" customHeight="1" x14ac:dyDescent="0.3">
      <c r="A80" s="83">
        <f t="shared" si="5"/>
        <v>72</v>
      </c>
      <c r="B80" s="1">
        <v>2026</v>
      </c>
      <c r="C80" s="1" t="s">
        <v>31</v>
      </c>
      <c r="D80" s="2" t="s">
        <v>102</v>
      </c>
      <c r="E80" s="5">
        <v>0</v>
      </c>
      <c r="F80" s="1"/>
      <c r="G80" s="80"/>
      <c r="H80" s="80"/>
      <c r="I80" s="80"/>
      <c r="J80" s="80"/>
      <c r="K80" s="80">
        <v>10</v>
      </c>
      <c r="L80" s="1">
        <v>20</v>
      </c>
      <c r="M80" s="2">
        <v>9.1</v>
      </c>
      <c r="N80" s="2">
        <v>9.1</v>
      </c>
      <c r="O80" s="4">
        <f t="shared" si="7"/>
        <v>4.4610619469026584</v>
      </c>
      <c r="P80" s="1"/>
      <c r="Q80" s="4">
        <f t="shared" si="6"/>
        <v>4.4610619469026584</v>
      </c>
      <c r="R80" s="1"/>
      <c r="S80" s="1"/>
      <c r="T80" s="74"/>
      <c r="U80" s="74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53"/>
      <c r="CE80" s="53"/>
      <c r="CF80" s="53"/>
      <c r="CG80" s="53"/>
    </row>
    <row r="81" spans="1:85" ht="15.75" customHeight="1" x14ac:dyDescent="0.3">
      <c r="A81" s="83">
        <f t="shared" si="5"/>
        <v>73</v>
      </c>
      <c r="B81" s="1">
        <v>2026</v>
      </c>
      <c r="C81" s="1" t="s">
        <v>31</v>
      </c>
      <c r="D81" s="2" t="s">
        <v>103</v>
      </c>
      <c r="E81" s="5">
        <v>3</v>
      </c>
      <c r="F81" s="1">
        <v>94</v>
      </c>
      <c r="G81" s="80">
        <v>5</v>
      </c>
      <c r="H81" s="80">
        <v>10</v>
      </c>
      <c r="I81" s="80"/>
      <c r="J81" s="80"/>
      <c r="K81" s="80">
        <v>10</v>
      </c>
      <c r="L81" s="1">
        <v>20</v>
      </c>
      <c r="M81" s="2">
        <v>16.5</v>
      </c>
      <c r="N81" s="2">
        <v>16.3</v>
      </c>
      <c r="O81" s="4">
        <f t="shared" si="7"/>
        <v>11.788495575221244</v>
      </c>
      <c r="P81" s="1"/>
      <c r="Q81" s="4">
        <f t="shared" si="6"/>
        <v>11.788495575221244</v>
      </c>
      <c r="R81" s="1">
        <v>100</v>
      </c>
      <c r="S81" s="51"/>
      <c r="T81" s="74">
        <v>5</v>
      </c>
      <c r="U81" s="74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53"/>
      <c r="CE81" s="53"/>
      <c r="CF81" s="53"/>
      <c r="CG81" s="53"/>
    </row>
    <row r="82" spans="1:85" ht="15.75" customHeight="1" x14ac:dyDescent="0.3">
      <c r="A82" s="83">
        <f t="shared" si="5"/>
        <v>74</v>
      </c>
      <c r="B82" s="1">
        <v>2026</v>
      </c>
      <c r="C82" s="1" t="s">
        <v>31</v>
      </c>
      <c r="D82" s="2" t="s">
        <v>104</v>
      </c>
      <c r="E82" s="5">
        <v>0</v>
      </c>
      <c r="F82" s="1"/>
      <c r="G82" s="80">
        <v>5</v>
      </c>
      <c r="H82" s="80"/>
      <c r="I82" s="80"/>
      <c r="J82" s="80"/>
      <c r="K82" s="80">
        <v>10</v>
      </c>
      <c r="L82" s="1">
        <v>5</v>
      </c>
      <c r="M82" s="2">
        <v>23</v>
      </c>
      <c r="N82" s="2">
        <v>23</v>
      </c>
      <c r="O82" s="4">
        <f t="shared" si="7"/>
        <v>18.607079646017702</v>
      </c>
      <c r="P82" s="1">
        <v>-4</v>
      </c>
      <c r="Q82" s="4">
        <f t="shared" si="6"/>
        <v>14.607079646017702</v>
      </c>
      <c r="R82" s="1"/>
      <c r="S82" s="51"/>
      <c r="T82" s="74"/>
      <c r="U82" s="74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53"/>
      <c r="CE82" s="53"/>
      <c r="CF82" s="53"/>
      <c r="CG82" s="53"/>
    </row>
    <row r="83" spans="1:85" ht="15.75" customHeight="1" x14ac:dyDescent="0.3">
      <c r="A83" s="83">
        <f t="shared" si="5"/>
        <v>75</v>
      </c>
      <c r="B83" s="1">
        <v>2026</v>
      </c>
      <c r="C83" s="1" t="s">
        <v>31</v>
      </c>
      <c r="D83" s="59" t="s">
        <v>105</v>
      </c>
      <c r="E83" s="5">
        <v>0</v>
      </c>
      <c r="F83" s="1"/>
      <c r="G83" s="80"/>
      <c r="H83" s="80"/>
      <c r="I83" s="80"/>
      <c r="J83" s="80"/>
      <c r="K83" s="80"/>
      <c r="L83" s="1">
        <v>3</v>
      </c>
      <c r="M83" s="2">
        <v>0</v>
      </c>
      <c r="N83" s="2">
        <v>0</v>
      </c>
      <c r="O83" s="4">
        <f t="shared" si="7"/>
        <v>0</v>
      </c>
      <c r="P83" s="1"/>
      <c r="Q83" s="4">
        <f t="shared" si="6"/>
        <v>0</v>
      </c>
      <c r="R83" s="1"/>
      <c r="S83" s="51"/>
      <c r="T83" s="74"/>
      <c r="U83" s="74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53"/>
      <c r="CE83" s="53"/>
      <c r="CF83" s="53"/>
      <c r="CG83" s="53"/>
    </row>
    <row r="84" spans="1:85" ht="15.75" customHeight="1" x14ac:dyDescent="0.3">
      <c r="A84" s="83">
        <f t="shared" si="5"/>
        <v>76</v>
      </c>
      <c r="B84" s="1">
        <v>2026</v>
      </c>
      <c r="C84" s="1" t="s">
        <v>31</v>
      </c>
      <c r="D84" s="59" t="s">
        <v>106</v>
      </c>
      <c r="E84" s="5">
        <v>0</v>
      </c>
      <c r="F84" s="1"/>
      <c r="G84" s="80"/>
      <c r="H84" s="80"/>
      <c r="I84" s="80"/>
      <c r="J84" s="80"/>
      <c r="K84" s="80"/>
      <c r="L84" s="1">
        <v>1</v>
      </c>
      <c r="M84" s="2">
        <v>0</v>
      </c>
      <c r="N84" s="2">
        <v>0</v>
      </c>
      <c r="O84" s="4">
        <f t="shared" si="7"/>
        <v>0</v>
      </c>
      <c r="P84" s="1"/>
      <c r="Q84" s="4">
        <f t="shared" si="6"/>
        <v>0</v>
      </c>
      <c r="R84" s="1"/>
      <c r="S84" s="51"/>
      <c r="T84" s="74"/>
      <c r="U84" s="74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53"/>
      <c r="CE84" s="53"/>
      <c r="CF84" s="53"/>
      <c r="CG84" s="53"/>
    </row>
    <row r="85" spans="1:85" ht="15.75" customHeight="1" x14ac:dyDescent="0.3">
      <c r="A85" s="83">
        <f t="shared" si="5"/>
        <v>77</v>
      </c>
      <c r="B85" s="1">
        <v>2026</v>
      </c>
      <c r="C85" s="1" t="s">
        <v>31</v>
      </c>
      <c r="D85" s="2" t="s">
        <v>107</v>
      </c>
      <c r="E85" s="5">
        <v>2</v>
      </c>
      <c r="F85" s="1"/>
      <c r="G85" s="80"/>
      <c r="H85" s="80"/>
      <c r="I85" s="80"/>
      <c r="J85" s="80"/>
      <c r="K85" s="80">
        <v>10</v>
      </c>
      <c r="L85" s="1">
        <v>20</v>
      </c>
      <c r="M85" s="2">
        <v>13.2</v>
      </c>
      <c r="N85" s="2">
        <v>13.2</v>
      </c>
      <c r="O85" s="4">
        <f t="shared" si="7"/>
        <v>8.6336283185840728</v>
      </c>
      <c r="P85" s="1"/>
      <c r="Q85" s="4">
        <f t="shared" si="6"/>
        <v>8.6336283185840728</v>
      </c>
      <c r="R85" s="1"/>
      <c r="S85" s="85"/>
      <c r="T85" s="74"/>
      <c r="U85" s="74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53"/>
      <c r="CE85" s="53"/>
      <c r="CF85" s="53"/>
      <c r="CG85" s="53"/>
    </row>
    <row r="86" spans="1:85" ht="15.75" customHeight="1" x14ac:dyDescent="0.3">
      <c r="A86" s="83">
        <f t="shared" si="5"/>
        <v>78</v>
      </c>
      <c r="B86" s="1">
        <v>2026</v>
      </c>
      <c r="C86" s="1" t="s">
        <v>31</v>
      </c>
      <c r="D86" s="2" t="s">
        <v>108</v>
      </c>
      <c r="E86" s="5">
        <v>0</v>
      </c>
      <c r="F86" s="1"/>
      <c r="G86" s="80"/>
      <c r="H86" s="80"/>
      <c r="I86" s="80"/>
      <c r="J86" s="80"/>
      <c r="K86" s="80">
        <v>10</v>
      </c>
      <c r="L86" s="1">
        <v>11</v>
      </c>
      <c r="M86" s="2">
        <v>15.9</v>
      </c>
      <c r="N86" s="2">
        <v>15.9</v>
      </c>
      <c r="O86" s="4">
        <f t="shared" si="7"/>
        <v>11.381415929203545</v>
      </c>
      <c r="P86" s="1"/>
      <c r="Q86" s="4">
        <f t="shared" si="6"/>
        <v>11.381415929203545</v>
      </c>
      <c r="R86" s="1"/>
      <c r="S86" s="1"/>
      <c r="T86" s="74"/>
      <c r="U86" s="74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53"/>
      <c r="CE86" s="53"/>
      <c r="CF86" s="53"/>
      <c r="CG86" s="53"/>
    </row>
    <row r="87" spans="1:85" ht="16.5" customHeight="1" x14ac:dyDescent="0.3">
      <c r="A87" s="83">
        <f t="shared" si="5"/>
        <v>79</v>
      </c>
      <c r="B87" s="1">
        <v>2026</v>
      </c>
      <c r="C87" s="1" t="s">
        <v>31</v>
      </c>
      <c r="D87" s="2" t="s">
        <v>109</v>
      </c>
      <c r="E87" s="5">
        <v>5</v>
      </c>
      <c r="F87" s="51">
        <v>88</v>
      </c>
      <c r="G87" s="80">
        <v>5</v>
      </c>
      <c r="H87" s="80">
        <v>10</v>
      </c>
      <c r="I87" s="80">
        <v>5</v>
      </c>
      <c r="J87" s="80">
        <v>10</v>
      </c>
      <c r="K87" s="80">
        <v>10</v>
      </c>
      <c r="L87" s="1">
        <v>20</v>
      </c>
      <c r="M87" s="2">
        <v>11.5</v>
      </c>
      <c r="N87" s="2">
        <v>11.5</v>
      </c>
      <c r="O87" s="4">
        <f t="shared" si="7"/>
        <v>6.9035398230088525</v>
      </c>
      <c r="P87" s="1"/>
      <c r="Q87" s="4">
        <f t="shared" si="6"/>
        <v>6.9035398230088525</v>
      </c>
      <c r="R87" s="1">
        <v>89</v>
      </c>
      <c r="S87" s="51">
        <v>84</v>
      </c>
      <c r="T87" s="74">
        <v>5</v>
      </c>
      <c r="U87" s="74">
        <v>5</v>
      </c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53"/>
      <c r="CE87" s="53"/>
      <c r="CF87" s="53"/>
      <c r="CG87" s="53"/>
    </row>
    <row r="88" spans="1:85" ht="15.75" customHeight="1" x14ac:dyDescent="0.3">
      <c r="A88" s="83">
        <f t="shared" si="5"/>
        <v>80</v>
      </c>
      <c r="B88" s="1">
        <v>2026</v>
      </c>
      <c r="C88" s="1" t="s">
        <v>31</v>
      </c>
      <c r="D88" s="2" t="s">
        <v>110</v>
      </c>
      <c r="E88" s="5">
        <v>1</v>
      </c>
      <c r="F88" s="1"/>
      <c r="G88" s="80"/>
      <c r="H88" s="80"/>
      <c r="I88" s="80"/>
      <c r="J88" s="80"/>
      <c r="K88" s="80">
        <v>10</v>
      </c>
      <c r="L88" s="1">
        <v>20</v>
      </c>
      <c r="M88" s="2">
        <v>11.1</v>
      </c>
      <c r="N88" s="2">
        <v>11.1</v>
      </c>
      <c r="O88" s="4">
        <f t="shared" si="7"/>
        <v>6.4964601769911532</v>
      </c>
      <c r="P88" s="1"/>
      <c r="Q88" s="4">
        <f t="shared" si="6"/>
        <v>6.4964601769911532</v>
      </c>
      <c r="R88" s="1"/>
      <c r="S88" s="1"/>
      <c r="T88" s="74"/>
      <c r="U88" s="74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53"/>
      <c r="CE88" s="53"/>
      <c r="CF88" s="53"/>
      <c r="CG88" s="53"/>
    </row>
    <row r="89" spans="1:85" ht="15.75" customHeight="1" x14ac:dyDescent="0.3">
      <c r="A89" s="83">
        <f t="shared" si="5"/>
        <v>81</v>
      </c>
      <c r="B89" s="1">
        <v>2026</v>
      </c>
      <c r="C89" s="51" t="s">
        <v>31</v>
      </c>
      <c r="D89" s="53" t="s">
        <v>111</v>
      </c>
      <c r="E89" s="5">
        <v>0</v>
      </c>
      <c r="F89" s="1"/>
      <c r="G89" s="80"/>
      <c r="H89" s="80"/>
      <c r="I89" s="80"/>
      <c r="J89" s="97"/>
      <c r="K89" s="80">
        <v>10</v>
      </c>
      <c r="L89" s="51">
        <v>11</v>
      </c>
      <c r="M89" s="2">
        <v>24.4</v>
      </c>
      <c r="N89" s="2">
        <v>24.4</v>
      </c>
      <c r="O89" s="4">
        <f t="shared" si="7"/>
        <v>20.03185840707965</v>
      </c>
      <c r="P89" s="51"/>
      <c r="Q89" s="4">
        <f t="shared" si="6"/>
        <v>20.03185840707965</v>
      </c>
      <c r="R89" s="51"/>
      <c r="S89" s="1"/>
      <c r="T89" s="74"/>
      <c r="U89" s="74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53"/>
      <c r="CE89" s="53"/>
      <c r="CF89" s="53"/>
      <c r="CG89" s="53"/>
    </row>
    <row r="90" spans="1:85" ht="15.75" customHeight="1" x14ac:dyDescent="0.3">
      <c r="A90" s="83">
        <f t="shared" si="5"/>
        <v>82</v>
      </c>
      <c r="B90" s="1">
        <v>2026</v>
      </c>
      <c r="C90" s="51" t="s">
        <v>31</v>
      </c>
      <c r="D90" s="60" t="s">
        <v>112</v>
      </c>
      <c r="E90" s="5">
        <v>0</v>
      </c>
      <c r="F90" s="1"/>
      <c r="G90" s="80"/>
      <c r="H90" s="80"/>
      <c r="I90" s="80"/>
      <c r="J90" s="97"/>
      <c r="K90" s="80"/>
      <c r="L90" s="51">
        <v>1</v>
      </c>
      <c r="M90" s="2">
        <v>0</v>
      </c>
      <c r="N90" s="2">
        <v>0</v>
      </c>
      <c r="O90" s="4">
        <f t="shared" si="7"/>
        <v>0</v>
      </c>
      <c r="P90" s="51"/>
      <c r="Q90" s="4">
        <f t="shared" si="6"/>
        <v>0</v>
      </c>
      <c r="R90" s="51"/>
      <c r="S90" s="1"/>
      <c r="T90" s="74"/>
      <c r="U90" s="74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53"/>
      <c r="CE90" s="53"/>
      <c r="CF90" s="53"/>
      <c r="CG90" s="53"/>
    </row>
    <row r="91" spans="1:85" ht="15.75" customHeight="1" x14ac:dyDescent="0.3">
      <c r="A91" s="83">
        <f t="shared" si="5"/>
        <v>83</v>
      </c>
      <c r="B91" s="1">
        <v>2026</v>
      </c>
      <c r="C91" s="1" t="s">
        <v>33</v>
      </c>
      <c r="D91" s="2" t="s">
        <v>113</v>
      </c>
      <c r="E91" s="5">
        <v>3</v>
      </c>
      <c r="F91" s="51"/>
      <c r="G91" s="97"/>
      <c r="H91" s="97"/>
      <c r="I91" s="80" t="s">
        <v>419</v>
      </c>
      <c r="J91" s="80" t="s">
        <v>419</v>
      </c>
      <c r="K91" s="80">
        <v>10</v>
      </c>
      <c r="L91" s="1">
        <v>20</v>
      </c>
      <c r="M91" s="2">
        <v>26.6</v>
      </c>
      <c r="N91" s="2">
        <v>28.1</v>
      </c>
      <c r="O91" s="4">
        <f>IF(N91=0,0,(N91*(105/113))+(63.2-71))</f>
        <v>18.310619469026552</v>
      </c>
      <c r="P91" s="1"/>
      <c r="Q91" s="4">
        <f t="shared" si="6"/>
        <v>18.310619469026552</v>
      </c>
      <c r="R91" s="1"/>
      <c r="S91" s="1">
        <v>96</v>
      </c>
      <c r="T91" s="74"/>
      <c r="U91" s="74"/>
      <c r="V91" s="2"/>
      <c r="W91" s="2"/>
      <c r="X91" s="2"/>
      <c r="Y91" s="2"/>
      <c r="Z91" s="2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3"/>
      <c r="BR91" s="53"/>
      <c r="BS91" s="53"/>
      <c r="BT91" s="53"/>
      <c r="BU91" s="53"/>
      <c r="BV91" s="53"/>
      <c r="BW91" s="53"/>
      <c r="BX91" s="53"/>
      <c r="BY91" s="53"/>
      <c r="BZ91" s="53"/>
      <c r="CA91" s="53"/>
      <c r="CB91" s="53"/>
      <c r="CC91" s="53"/>
      <c r="CD91" s="53"/>
      <c r="CE91" s="53"/>
      <c r="CF91" s="53"/>
      <c r="CG91" s="53"/>
    </row>
    <row r="92" spans="1:85" ht="15.75" customHeight="1" x14ac:dyDescent="0.3">
      <c r="A92" s="83">
        <f t="shared" si="5"/>
        <v>84</v>
      </c>
      <c r="B92" s="1">
        <v>2026</v>
      </c>
      <c r="C92" s="1" t="s">
        <v>31</v>
      </c>
      <c r="D92" s="59" t="s">
        <v>114</v>
      </c>
      <c r="E92" s="5">
        <v>0</v>
      </c>
      <c r="F92" s="51"/>
      <c r="G92" s="97"/>
      <c r="H92" s="97"/>
      <c r="I92" s="80"/>
      <c r="J92" s="80"/>
      <c r="K92" s="80"/>
      <c r="L92" s="1">
        <v>0</v>
      </c>
      <c r="M92" s="2">
        <v>0</v>
      </c>
      <c r="N92" s="2">
        <v>0</v>
      </c>
      <c r="O92" s="4">
        <f>IF(N92=0,0,(N92*(115/113))+(66.2-71))</f>
        <v>0</v>
      </c>
      <c r="P92" s="1"/>
      <c r="Q92" s="4">
        <f t="shared" si="6"/>
        <v>0</v>
      </c>
      <c r="R92" s="1"/>
      <c r="S92" s="1"/>
      <c r="T92" s="74"/>
      <c r="U92" s="74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53"/>
      <c r="CE92" s="53"/>
      <c r="CF92" s="53"/>
      <c r="CG92" s="53"/>
    </row>
    <row r="93" spans="1:85" ht="15.75" customHeight="1" x14ac:dyDescent="0.3">
      <c r="A93" s="83">
        <f t="shared" si="5"/>
        <v>85</v>
      </c>
      <c r="B93" s="1">
        <v>2026</v>
      </c>
      <c r="C93" s="51" t="s">
        <v>31</v>
      </c>
      <c r="D93" s="53" t="s">
        <v>115</v>
      </c>
      <c r="E93" s="5">
        <v>0</v>
      </c>
      <c r="F93" s="1"/>
      <c r="G93" s="80"/>
      <c r="H93" s="80"/>
      <c r="I93" s="97"/>
      <c r="J93" s="97"/>
      <c r="K93" s="80"/>
      <c r="L93" s="1">
        <v>5</v>
      </c>
      <c r="M93" s="2">
        <v>18.2</v>
      </c>
      <c r="N93" s="2">
        <v>18.2</v>
      </c>
      <c r="O93" s="4">
        <f>IF(N93=0,0,(N93*(115/113))+(66.2-71))</f>
        <v>13.722123893805314</v>
      </c>
      <c r="P93" s="1">
        <v>-4</v>
      </c>
      <c r="Q93" s="4">
        <f t="shared" si="6"/>
        <v>9.7221238938053141</v>
      </c>
      <c r="R93" s="51"/>
      <c r="S93" s="1"/>
      <c r="T93" s="74"/>
      <c r="U93" s="74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53"/>
      <c r="CE93" s="53"/>
      <c r="CF93" s="53"/>
      <c r="CG93" s="53"/>
    </row>
    <row r="94" spans="1:85" ht="15.75" customHeight="1" x14ac:dyDescent="0.3">
      <c r="A94" s="83">
        <f t="shared" si="5"/>
        <v>86</v>
      </c>
      <c r="B94" s="1">
        <v>2026</v>
      </c>
      <c r="C94" s="1" t="s">
        <v>33</v>
      </c>
      <c r="D94" s="2" t="s">
        <v>116</v>
      </c>
      <c r="E94" s="5">
        <v>0</v>
      </c>
      <c r="F94" s="51"/>
      <c r="G94" s="97"/>
      <c r="H94" s="97"/>
      <c r="I94" s="80"/>
      <c r="J94" s="80"/>
      <c r="K94" s="80">
        <v>10</v>
      </c>
      <c r="L94" s="1">
        <v>5</v>
      </c>
      <c r="M94" s="2">
        <v>28.7</v>
      </c>
      <c r="N94" s="2">
        <v>28.7</v>
      </c>
      <c r="O94" s="4">
        <f>IF(N94=0,0,(N94*(105/113))+(63.2-71))</f>
        <v>18.868141592920356</v>
      </c>
      <c r="P94" s="51">
        <v>-4</v>
      </c>
      <c r="Q94" s="4">
        <f t="shared" si="6"/>
        <v>14.868141592920356</v>
      </c>
      <c r="R94" s="51"/>
      <c r="S94" s="1"/>
      <c r="T94" s="74"/>
      <c r="U94" s="74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53"/>
      <c r="CE94" s="53"/>
      <c r="CF94" s="53"/>
      <c r="CG94" s="53"/>
    </row>
    <row r="95" spans="1:85" ht="15.75" customHeight="1" x14ac:dyDescent="0.3">
      <c r="A95" s="83">
        <f t="shared" si="5"/>
        <v>87</v>
      </c>
      <c r="B95" s="1">
        <v>2026</v>
      </c>
      <c r="C95" s="1" t="s">
        <v>31</v>
      </c>
      <c r="D95" s="2" t="s">
        <v>117</v>
      </c>
      <c r="E95" s="5">
        <v>0</v>
      </c>
      <c r="F95" s="51"/>
      <c r="G95" s="97"/>
      <c r="H95" s="97"/>
      <c r="I95" s="80"/>
      <c r="J95" s="80"/>
      <c r="K95" s="80">
        <v>10</v>
      </c>
      <c r="L95" s="1">
        <v>16</v>
      </c>
      <c r="M95" s="2">
        <v>11.6</v>
      </c>
      <c r="N95" s="2">
        <v>11.6</v>
      </c>
      <c r="O95" s="4">
        <f>IF(N95=0,0,(N95*(115/113))+(66.2-71))</f>
        <v>7.0053097345132773</v>
      </c>
      <c r="P95" s="1"/>
      <c r="Q95" s="4">
        <f t="shared" si="6"/>
        <v>7.0053097345132773</v>
      </c>
      <c r="R95" s="51"/>
      <c r="S95" s="1"/>
      <c r="T95" s="75"/>
      <c r="U95" s="74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53"/>
      <c r="CE95" s="53"/>
      <c r="CF95" s="53"/>
      <c r="CG95" s="53"/>
    </row>
    <row r="96" spans="1:85" ht="15.75" customHeight="1" x14ac:dyDescent="0.3">
      <c r="A96" s="83">
        <f t="shared" si="5"/>
        <v>88</v>
      </c>
      <c r="B96" s="1">
        <v>2026</v>
      </c>
      <c r="C96" s="1" t="s">
        <v>33</v>
      </c>
      <c r="D96" s="2" t="s">
        <v>118</v>
      </c>
      <c r="E96" s="5">
        <v>0</v>
      </c>
      <c r="F96" s="51"/>
      <c r="G96" s="97"/>
      <c r="H96" s="97"/>
      <c r="I96" s="80"/>
      <c r="J96" s="80"/>
      <c r="K96" s="80"/>
      <c r="L96" s="1">
        <v>5</v>
      </c>
      <c r="M96" s="2">
        <v>33.1</v>
      </c>
      <c r="N96" s="2">
        <v>33.1</v>
      </c>
      <c r="O96" s="4">
        <f>IF(N96=0,0,(N96*(105/113))+(63.2-71))</f>
        <v>22.956637168141597</v>
      </c>
      <c r="P96" s="1">
        <v>-4</v>
      </c>
      <c r="Q96" s="4">
        <f t="shared" si="6"/>
        <v>18.956637168141597</v>
      </c>
      <c r="R96" s="51"/>
      <c r="S96" s="1"/>
      <c r="T96" s="75"/>
      <c r="U96" s="74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53"/>
      <c r="CE96" s="53"/>
      <c r="CF96" s="53"/>
      <c r="CG96" s="53"/>
    </row>
    <row r="97" spans="1:85" ht="15.75" customHeight="1" x14ac:dyDescent="0.3">
      <c r="A97" s="83">
        <f t="shared" si="5"/>
        <v>89</v>
      </c>
      <c r="B97" s="1">
        <v>2026</v>
      </c>
      <c r="C97" s="1" t="s">
        <v>31</v>
      </c>
      <c r="D97" s="2" t="s">
        <v>119</v>
      </c>
      <c r="E97" s="5">
        <v>0</v>
      </c>
      <c r="F97" s="51"/>
      <c r="G97" s="97"/>
      <c r="H97" s="97"/>
      <c r="I97" s="80"/>
      <c r="J97" s="80"/>
      <c r="K97" s="80"/>
      <c r="L97" s="1">
        <v>8</v>
      </c>
      <c r="M97" s="2">
        <v>11.6</v>
      </c>
      <c r="N97" s="2">
        <v>11.6</v>
      </c>
      <c r="O97" s="4">
        <f>IF(N97=0,0,(N97*(115/113))+(66.2-71))</f>
        <v>7.0053097345132773</v>
      </c>
      <c r="P97" s="1"/>
      <c r="Q97" s="4">
        <f t="shared" si="6"/>
        <v>7.0053097345132773</v>
      </c>
      <c r="R97" s="51"/>
      <c r="S97" s="1"/>
      <c r="T97" s="75"/>
      <c r="U97" s="74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53"/>
      <c r="CE97" s="53"/>
      <c r="CF97" s="53"/>
      <c r="CG97" s="53"/>
    </row>
    <row r="98" spans="1:85" ht="15.75" customHeight="1" x14ac:dyDescent="0.3">
      <c r="A98" s="83">
        <f t="shared" si="5"/>
        <v>90</v>
      </c>
      <c r="B98" s="1">
        <v>2026</v>
      </c>
      <c r="C98" s="1" t="s">
        <v>31</v>
      </c>
      <c r="D98" s="59" t="s">
        <v>120</v>
      </c>
      <c r="E98" s="5">
        <v>0</v>
      </c>
      <c r="F98" s="51"/>
      <c r="G98" s="97"/>
      <c r="H98" s="97"/>
      <c r="I98" s="80"/>
      <c r="J98" s="80"/>
      <c r="K98" s="80"/>
      <c r="L98" s="1">
        <v>3</v>
      </c>
      <c r="M98" s="2">
        <v>0</v>
      </c>
      <c r="N98" s="2">
        <v>0</v>
      </c>
      <c r="O98" s="4">
        <f>IF(N98=0,0,(N98*(115/113))+(66.2-71))</f>
        <v>0</v>
      </c>
      <c r="P98" s="1"/>
      <c r="Q98" s="4">
        <f t="shared" si="6"/>
        <v>0</v>
      </c>
      <c r="R98" s="51"/>
      <c r="S98" s="1"/>
      <c r="T98" s="75"/>
      <c r="U98" s="74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53"/>
      <c r="CE98" s="53"/>
      <c r="CF98" s="53"/>
      <c r="CG98" s="53"/>
    </row>
    <row r="99" spans="1:85" ht="15.75" customHeight="1" x14ac:dyDescent="0.35">
      <c r="A99" s="83">
        <f t="shared" si="5"/>
        <v>91</v>
      </c>
      <c r="B99" s="43">
        <v>2026</v>
      </c>
      <c r="C99" s="1" t="s">
        <v>31</v>
      </c>
      <c r="D99" s="2" t="s">
        <v>121</v>
      </c>
      <c r="E99" s="5">
        <v>0</v>
      </c>
      <c r="F99" s="1"/>
      <c r="G99" s="80"/>
      <c r="H99" s="80"/>
      <c r="I99" s="80"/>
      <c r="J99" s="80"/>
      <c r="K99" s="80">
        <v>10</v>
      </c>
      <c r="L99" s="1">
        <v>7</v>
      </c>
      <c r="M99" s="2">
        <v>17.100000000000001</v>
      </c>
      <c r="N99" s="2">
        <v>17.100000000000001</v>
      </c>
      <c r="O99" s="4">
        <f>IF(N99=0,0,(N99*(115/113))+(66.2-71))</f>
        <v>12.602654867256643</v>
      </c>
      <c r="P99" s="1"/>
      <c r="Q99" s="4">
        <f t="shared" si="6"/>
        <v>12.602654867256643</v>
      </c>
      <c r="R99" s="51"/>
      <c r="S99" s="1"/>
      <c r="T99" s="74"/>
      <c r="U99" s="74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53"/>
      <c r="CE99" s="53"/>
      <c r="CF99" s="53"/>
      <c r="CG99" s="53"/>
    </row>
    <row r="100" spans="1:85" ht="15.75" customHeight="1" x14ac:dyDescent="0.3">
      <c r="A100" s="83">
        <f t="shared" si="5"/>
        <v>92</v>
      </c>
      <c r="B100" s="1">
        <v>2026</v>
      </c>
      <c r="C100" s="1" t="s">
        <v>33</v>
      </c>
      <c r="D100" s="2" t="s">
        <v>122</v>
      </c>
      <c r="E100" s="5">
        <v>0</v>
      </c>
      <c r="F100" s="1"/>
      <c r="G100" s="80"/>
      <c r="H100" s="80"/>
      <c r="I100" s="80"/>
      <c r="J100" s="80"/>
      <c r="K100" s="80">
        <v>10</v>
      </c>
      <c r="L100" s="1">
        <v>6</v>
      </c>
      <c r="M100" s="2">
        <v>27.7</v>
      </c>
      <c r="N100" s="2">
        <v>27.7</v>
      </c>
      <c r="O100" s="4">
        <f>IF(N100=0,0,(N100*(105/113))+(63.2-71))</f>
        <v>17.938938053097349</v>
      </c>
      <c r="P100" s="1"/>
      <c r="Q100" s="4">
        <f t="shared" si="6"/>
        <v>17.938938053097349</v>
      </c>
      <c r="R100" s="1"/>
      <c r="S100" s="1"/>
      <c r="T100" s="74"/>
      <c r="U100" s="74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53"/>
      <c r="CE100" s="53"/>
      <c r="CF100" s="53"/>
      <c r="CG100" s="53"/>
    </row>
    <row r="101" spans="1:85" ht="15.75" customHeight="1" x14ac:dyDescent="0.3">
      <c r="A101" s="83">
        <f t="shared" si="5"/>
        <v>93</v>
      </c>
      <c r="B101" s="1">
        <v>2026</v>
      </c>
      <c r="C101" s="1" t="s">
        <v>33</v>
      </c>
      <c r="D101" s="2" t="s">
        <v>123</v>
      </c>
      <c r="E101" s="5">
        <v>0</v>
      </c>
      <c r="F101" s="1"/>
      <c r="G101" s="80">
        <v>5</v>
      </c>
      <c r="H101" s="80"/>
      <c r="I101" s="80"/>
      <c r="J101" s="80"/>
      <c r="K101" s="80">
        <v>10</v>
      </c>
      <c r="L101" s="1">
        <v>5</v>
      </c>
      <c r="M101" s="2">
        <v>19.7</v>
      </c>
      <c r="N101" s="2">
        <v>19.7</v>
      </c>
      <c r="O101" s="4">
        <f>IF(N101=0,0,(N101*(105/113))+(63.2-71))</f>
        <v>10.505309734513276</v>
      </c>
      <c r="P101" s="1">
        <v>-4</v>
      </c>
      <c r="Q101" s="4">
        <f t="shared" si="6"/>
        <v>6.5053097345132755</v>
      </c>
      <c r="R101" s="1"/>
      <c r="S101" s="1"/>
      <c r="T101" s="74"/>
      <c r="U101" s="74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53"/>
      <c r="CE101" s="53"/>
      <c r="CF101" s="53"/>
      <c r="CG101" s="53"/>
    </row>
    <row r="102" spans="1:85" ht="15.75" customHeight="1" x14ac:dyDescent="0.3">
      <c r="A102" s="83">
        <f t="shared" si="5"/>
        <v>94</v>
      </c>
      <c r="B102" s="1">
        <v>2026</v>
      </c>
      <c r="C102" s="1" t="s">
        <v>33</v>
      </c>
      <c r="D102" s="2" t="s">
        <v>124</v>
      </c>
      <c r="E102" s="5">
        <v>3</v>
      </c>
      <c r="F102" s="1"/>
      <c r="G102" s="80"/>
      <c r="H102" s="80"/>
      <c r="I102" s="80" t="s">
        <v>419</v>
      </c>
      <c r="J102" s="80" t="s">
        <v>419</v>
      </c>
      <c r="K102" s="80">
        <v>10</v>
      </c>
      <c r="L102" s="1">
        <v>20</v>
      </c>
      <c r="M102" s="2">
        <v>21.5</v>
      </c>
      <c r="N102" s="2">
        <v>21.4</v>
      </c>
      <c r="O102" s="4">
        <f>IF(N102=0,0,(N102*(105/113))+(63.2-71))</f>
        <v>12.084955752212391</v>
      </c>
      <c r="P102" s="1"/>
      <c r="Q102" s="4">
        <f t="shared" si="6"/>
        <v>12.084955752212391</v>
      </c>
      <c r="R102" s="1"/>
      <c r="S102" s="1">
        <v>98</v>
      </c>
      <c r="T102" s="75"/>
      <c r="U102" s="74">
        <v>5</v>
      </c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53"/>
      <c r="CE102" s="53"/>
      <c r="CF102" s="53"/>
      <c r="CG102" s="53"/>
    </row>
    <row r="103" spans="1:85" ht="15.75" customHeight="1" x14ac:dyDescent="0.3">
      <c r="A103" s="83">
        <f t="shared" si="5"/>
        <v>95</v>
      </c>
      <c r="B103" s="1">
        <v>2026</v>
      </c>
      <c r="C103" s="1" t="s">
        <v>33</v>
      </c>
      <c r="D103" s="2" t="s">
        <v>125</v>
      </c>
      <c r="E103" s="5">
        <v>0</v>
      </c>
      <c r="F103" s="1"/>
      <c r="G103" s="80"/>
      <c r="H103" s="80"/>
      <c r="I103" s="80"/>
      <c r="J103" s="80"/>
      <c r="K103" s="80">
        <v>10</v>
      </c>
      <c r="L103" s="1">
        <v>9</v>
      </c>
      <c r="M103" s="2">
        <v>22.5</v>
      </c>
      <c r="N103" s="2">
        <v>22.5</v>
      </c>
      <c r="O103" s="4">
        <f>IF(N103=0,0,(N103*(105/113))+(63.2-71))</f>
        <v>13.107079646017702</v>
      </c>
      <c r="P103" s="1"/>
      <c r="Q103" s="4">
        <f t="shared" si="6"/>
        <v>13.107079646017702</v>
      </c>
      <c r="R103" s="1"/>
      <c r="S103" s="1"/>
      <c r="T103" s="74"/>
      <c r="U103" s="74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53"/>
      <c r="CE103" s="53"/>
      <c r="CF103" s="53"/>
      <c r="CG103" s="53"/>
    </row>
    <row r="104" spans="1:85" ht="15.75" customHeight="1" x14ac:dyDescent="0.3">
      <c r="A104" s="83">
        <f t="shared" si="5"/>
        <v>96</v>
      </c>
      <c r="B104" s="1">
        <v>2026</v>
      </c>
      <c r="C104" s="1" t="s">
        <v>33</v>
      </c>
      <c r="D104" s="2" t="s">
        <v>126</v>
      </c>
      <c r="E104" s="5">
        <v>3</v>
      </c>
      <c r="F104" s="1"/>
      <c r="G104" s="80"/>
      <c r="H104" s="80"/>
      <c r="I104" s="80"/>
      <c r="J104" s="80">
        <v>10</v>
      </c>
      <c r="K104" s="80"/>
      <c r="L104" s="1">
        <v>20</v>
      </c>
      <c r="M104" s="2">
        <v>29.1</v>
      </c>
      <c r="N104" s="2">
        <v>29.1</v>
      </c>
      <c r="O104" s="4">
        <f>IF(N104=0,0,(N104*(105/113))+(63.2-71))</f>
        <v>19.239823008849562</v>
      </c>
      <c r="P104" s="1"/>
      <c r="Q104" s="4">
        <f t="shared" si="6"/>
        <v>19.239823008849562</v>
      </c>
      <c r="R104" s="1"/>
      <c r="S104" s="1">
        <v>96</v>
      </c>
      <c r="T104" s="74"/>
      <c r="U104" s="74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53"/>
      <c r="CE104" s="53"/>
      <c r="CF104" s="53"/>
      <c r="CG104" s="53"/>
    </row>
    <row r="105" spans="1:85" ht="15.75" customHeight="1" x14ac:dyDescent="0.3">
      <c r="A105" s="83">
        <f t="shared" si="5"/>
        <v>97</v>
      </c>
      <c r="B105" s="1">
        <v>2026</v>
      </c>
      <c r="C105" s="1" t="s">
        <v>31</v>
      </c>
      <c r="D105" s="2" t="s">
        <v>127</v>
      </c>
      <c r="E105" s="5">
        <v>3</v>
      </c>
      <c r="F105" s="1"/>
      <c r="G105" s="80"/>
      <c r="H105" s="80"/>
      <c r="I105" s="80">
        <v>5</v>
      </c>
      <c r="J105" s="80">
        <v>10</v>
      </c>
      <c r="K105" s="80">
        <v>10</v>
      </c>
      <c r="L105" s="1">
        <v>20</v>
      </c>
      <c r="M105" s="2">
        <v>10.6</v>
      </c>
      <c r="N105" s="2">
        <v>10.199999999999999</v>
      </c>
      <c r="O105" s="4">
        <f t="shared" ref="O105:O112" si="8">IF(N105=0,0,(N105*(115/113))+(66.2-71))</f>
        <v>5.5805309734513298</v>
      </c>
      <c r="P105" s="1"/>
      <c r="Q105" s="4">
        <f t="shared" si="6"/>
        <v>5.5805309734513298</v>
      </c>
      <c r="R105" s="1"/>
      <c r="S105" s="1">
        <v>84</v>
      </c>
      <c r="T105" s="74"/>
      <c r="U105" s="74">
        <v>5</v>
      </c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53"/>
      <c r="CE105" s="53"/>
      <c r="CF105" s="53"/>
      <c r="CG105" s="53"/>
    </row>
    <row r="106" spans="1:85" ht="15.75" customHeight="1" x14ac:dyDescent="0.3">
      <c r="A106" s="83">
        <f t="shared" si="5"/>
        <v>98</v>
      </c>
      <c r="B106" s="1">
        <v>2026</v>
      </c>
      <c r="C106" s="1" t="s">
        <v>31</v>
      </c>
      <c r="D106" s="59" t="s">
        <v>128</v>
      </c>
      <c r="E106" s="5">
        <v>0</v>
      </c>
      <c r="F106" s="1"/>
      <c r="G106" s="80"/>
      <c r="H106" s="80"/>
      <c r="I106" s="80"/>
      <c r="J106" s="80"/>
      <c r="K106" s="80"/>
      <c r="L106" s="1">
        <v>1</v>
      </c>
      <c r="M106" s="2">
        <v>0</v>
      </c>
      <c r="N106" s="2">
        <v>0</v>
      </c>
      <c r="O106" s="4">
        <f t="shared" si="8"/>
        <v>0</v>
      </c>
      <c r="P106" s="1"/>
      <c r="Q106" s="4">
        <f t="shared" si="6"/>
        <v>0</v>
      </c>
      <c r="R106" s="1"/>
      <c r="S106" s="1"/>
      <c r="T106" s="74"/>
      <c r="U106" s="74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53"/>
      <c r="CE106" s="53"/>
      <c r="CF106" s="53"/>
      <c r="CG106" s="53"/>
    </row>
    <row r="107" spans="1:85" ht="16.5" customHeight="1" x14ac:dyDescent="0.3">
      <c r="A107" s="83">
        <f t="shared" si="5"/>
        <v>99</v>
      </c>
      <c r="B107" s="1">
        <v>2026</v>
      </c>
      <c r="C107" s="1" t="s">
        <v>31</v>
      </c>
      <c r="D107" s="59" t="s">
        <v>129</v>
      </c>
      <c r="E107" s="5">
        <v>0</v>
      </c>
      <c r="F107" s="1"/>
      <c r="G107" s="80"/>
      <c r="H107" s="80"/>
      <c r="I107" s="80"/>
      <c r="J107" s="80"/>
      <c r="K107" s="80"/>
      <c r="L107" s="1">
        <v>1</v>
      </c>
      <c r="M107" s="2">
        <v>0</v>
      </c>
      <c r="N107" s="2">
        <v>0</v>
      </c>
      <c r="O107" s="4">
        <f t="shared" si="8"/>
        <v>0</v>
      </c>
      <c r="P107" s="1"/>
      <c r="Q107" s="4">
        <f t="shared" si="6"/>
        <v>0</v>
      </c>
      <c r="R107" s="1"/>
      <c r="S107" s="1"/>
      <c r="T107" s="74"/>
      <c r="U107" s="74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53"/>
      <c r="CE107" s="53"/>
      <c r="CF107" s="53"/>
      <c r="CG107" s="53"/>
    </row>
    <row r="108" spans="1:85" ht="15.75" customHeight="1" x14ac:dyDescent="0.3">
      <c r="A108" s="83">
        <f t="shared" si="5"/>
        <v>100</v>
      </c>
      <c r="B108" s="1">
        <v>2026</v>
      </c>
      <c r="C108" s="1" t="s">
        <v>31</v>
      </c>
      <c r="D108" s="2" t="s">
        <v>130</v>
      </c>
      <c r="E108" s="5">
        <v>0</v>
      </c>
      <c r="F108" s="1"/>
      <c r="G108" s="80"/>
      <c r="H108" s="80"/>
      <c r="I108" s="80"/>
      <c r="J108" s="80"/>
      <c r="K108" s="80">
        <v>10</v>
      </c>
      <c r="L108" s="1">
        <v>20</v>
      </c>
      <c r="M108" s="2">
        <v>8</v>
      </c>
      <c r="N108" s="2">
        <v>8</v>
      </c>
      <c r="O108" s="4">
        <f t="shared" si="8"/>
        <v>3.3415929203539854</v>
      </c>
      <c r="P108" s="1"/>
      <c r="Q108" s="4">
        <f t="shared" si="6"/>
        <v>3.3415929203539854</v>
      </c>
      <c r="R108" s="1"/>
      <c r="S108" s="1"/>
      <c r="T108" s="74"/>
      <c r="U108" s="74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53"/>
      <c r="CE108" s="53"/>
      <c r="CF108" s="53"/>
      <c r="CG108" s="53"/>
    </row>
    <row r="109" spans="1:85" ht="15.75" customHeight="1" x14ac:dyDescent="0.3">
      <c r="A109" s="83">
        <f t="shared" si="5"/>
        <v>101</v>
      </c>
      <c r="B109" s="1">
        <v>2026</v>
      </c>
      <c r="C109" s="1" t="s">
        <v>31</v>
      </c>
      <c r="D109" s="2" t="s">
        <v>131</v>
      </c>
      <c r="E109" s="5">
        <v>0</v>
      </c>
      <c r="F109" s="1"/>
      <c r="G109" s="80"/>
      <c r="H109" s="80"/>
      <c r="I109" s="80"/>
      <c r="J109" s="80"/>
      <c r="K109" s="80">
        <v>10</v>
      </c>
      <c r="L109" s="1">
        <v>5</v>
      </c>
      <c r="M109" s="2">
        <v>18.399999999999999</v>
      </c>
      <c r="N109" s="2">
        <v>18.399999999999999</v>
      </c>
      <c r="O109" s="4">
        <f t="shared" si="8"/>
        <v>13.92566371681416</v>
      </c>
      <c r="P109" s="1">
        <v>-4</v>
      </c>
      <c r="Q109" s="4">
        <f t="shared" si="6"/>
        <v>9.9256637168141602</v>
      </c>
      <c r="R109" s="1"/>
      <c r="S109" s="1"/>
      <c r="T109" s="74"/>
      <c r="U109" s="74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53"/>
      <c r="CE109" s="53"/>
      <c r="CF109" s="53"/>
      <c r="CG109" s="53"/>
    </row>
    <row r="110" spans="1:85" ht="15.75" customHeight="1" x14ac:dyDescent="0.3">
      <c r="A110" s="83">
        <f t="shared" si="5"/>
        <v>102</v>
      </c>
      <c r="B110" s="1">
        <v>2026</v>
      </c>
      <c r="C110" s="1" t="s">
        <v>31</v>
      </c>
      <c r="D110" s="2" t="s">
        <v>132</v>
      </c>
      <c r="E110" s="5">
        <v>3</v>
      </c>
      <c r="F110" s="1"/>
      <c r="G110" s="80">
        <v>5</v>
      </c>
      <c r="H110" s="80">
        <v>10</v>
      </c>
      <c r="I110" s="80"/>
      <c r="J110" s="80"/>
      <c r="K110" s="80">
        <v>10</v>
      </c>
      <c r="L110" s="1">
        <v>20</v>
      </c>
      <c r="M110" s="2">
        <v>13.2</v>
      </c>
      <c r="N110" s="2">
        <v>12.9</v>
      </c>
      <c r="O110" s="4">
        <f t="shared" si="8"/>
        <v>8.3283185840708001</v>
      </c>
      <c r="P110" s="1"/>
      <c r="Q110" s="4">
        <f t="shared" si="6"/>
        <v>8.3283185840708001</v>
      </c>
      <c r="R110" s="1">
        <v>81</v>
      </c>
      <c r="S110" s="1"/>
      <c r="T110" s="74">
        <v>5</v>
      </c>
      <c r="U110" s="74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53"/>
      <c r="CE110" s="53"/>
      <c r="CF110" s="53"/>
      <c r="CG110" s="53"/>
    </row>
    <row r="111" spans="1:85" ht="15.75" customHeight="1" x14ac:dyDescent="0.3">
      <c r="A111" s="83">
        <f t="shared" si="5"/>
        <v>103</v>
      </c>
      <c r="B111" s="1">
        <v>2026</v>
      </c>
      <c r="C111" s="1" t="s">
        <v>31</v>
      </c>
      <c r="D111" s="2" t="s">
        <v>133</v>
      </c>
      <c r="E111" s="5">
        <v>2</v>
      </c>
      <c r="F111" s="1"/>
      <c r="G111" s="80"/>
      <c r="H111" s="80"/>
      <c r="I111" s="80"/>
      <c r="J111" s="80"/>
      <c r="K111" s="80">
        <v>10</v>
      </c>
      <c r="L111" s="1">
        <v>20</v>
      </c>
      <c r="M111" s="2">
        <v>5.5</v>
      </c>
      <c r="N111" s="2">
        <v>5.6</v>
      </c>
      <c r="O111" s="4">
        <f t="shared" si="8"/>
        <v>0.89911504424779043</v>
      </c>
      <c r="P111" s="1"/>
      <c r="Q111" s="4">
        <f t="shared" si="6"/>
        <v>0.89911504424779043</v>
      </c>
      <c r="R111" s="51"/>
      <c r="S111" s="1"/>
      <c r="T111" s="74"/>
      <c r="U111" s="74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53"/>
      <c r="CE111" s="53"/>
      <c r="CF111" s="53"/>
      <c r="CG111" s="53"/>
    </row>
    <row r="112" spans="1:85" ht="15.75" customHeight="1" x14ac:dyDescent="0.3">
      <c r="A112" s="83">
        <f t="shared" si="5"/>
        <v>104</v>
      </c>
      <c r="B112" s="1">
        <v>2026</v>
      </c>
      <c r="C112" s="1" t="s">
        <v>31</v>
      </c>
      <c r="D112" s="2" t="s">
        <v>134</v>
      </c>
      <c r="E112" s="5">
        <v>4</v>
      </c>
      <c r="F112" s="1"/>
      <c r="G112" s="80">
        <v>5</v>
      </c>
      <c r="H112" s="80">
        <v>10</v>
      </c>
      <c r="I112" s="80"/>
      <c r="J112" s="80"/>
      <c r="K112" s="80">
        <v>10</v>
      </c>
      <c r="L112" s="1">
        <v>7</v>
      </c>
      <c r="M112" s="2">
        <v>18.399999999999999</v>
      </c>
      <c r="N112" s="2">
        <v>17.7</v>
      </c>
      <c r="O112" s="4">
        <f t="shared" si="8"/>
        <v>13.213274336283188</v>
      </c>
      <c r="P112" s="1"/>
      <c r="Q112" s="4">
        <f t="shared" si="6"/>
        <v>13.213274336283188</v>
      </c>
      <c r="R112" s="1">
        <v>84</v>
      </c>
      <c r="S112" s="1"/>
      <c r="T112" s="74">
        <v>5</v>
      </c>
      <c r="U112" s="74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53"/>
      <c r="CE112" s="53"/>
      <c r="CF112" s="53"/>
      <c r="CG112" s="53"/>
    </row>
    <row r="113" spans="1:85" ht="15.75" customHeight="1" x14ac:dyDescent="0.3">
      <c r="A113" s="83">
        <f t="shared" si="5"/>
        <v>105</v>
      </c>
      <c r="B113" s="1">
        <v>2026</v>
      </c>
      <c r="C113" s="1" t="s">
        <v>33</v>
      </c>
      <c r="D113" s="2" t="s">
        <v>135</v>
      </c>
      <c r="E113" s="5">
        <v>0</v>
      </c>
      <c r="F113" s="1"/>
      <c r="G113" s="80">
        <v>5</v>
      </c>
      <c r="H113" s="80"/>
      <c r="I113" s="80"/>
      <c r="J113" s="80"/>
      <c r="K113" s="80">
        <v>10</v>
      </c>
      <c r="L113" s="1">
        <v>5</v>
      </c>
      <c r="M113" s="2">
        <v>35.6</v>
      </c>
      <c r="N113" s="2">
        <v>35.6</v>
      </c>
      <c r="O113" s="4">
        <f>IF(N113=0,0,(N113*(105/113))+(63.2-71))</f>
        <v>25.279646017699122</v>
      </c>
      <c r="P113" s="1">
        <v>-4</v>
      </c>
      <c r="Q113" s="4">
        <f t="shared" si="6"/>
        <v>21.279646017699122</v>
      </c>
      <c r="R113" s="51"/>
      <c r="S113" s="1"/>
      <c r="T113" s="74"/>
      <c r="U113" s="74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53"/>
      <c r="CE113" s="53"/>
      <c r="CF113" s="53"/>
      <c r="CG113" s="53"/>
    </row>
    <row r="114" spans="1:85" ht="16.5" customHeight="1" x14ac:dyDescent="0.3">
      <c r="A114" s="83">
        <f t="shared" si="5"/>
        <v>106</v>
      </c>
      <c r="B114" s="1">
        <v>2026</v>
      </c>
      <c r="C114" s="1" t="s">
        <v>31</v>
      </c>
      <c r="D114" s="2" t="s">
        <v>136</v>
      </c>
      <c r="E114" s="5">
        <v>2</v>
      </c>
      <c r="F114" s="51"/>
      <c r="G114" s="80" t="s">
        <v>385</v>
      </c>
      <c r="H114" s="80" t="s">
        <v>385</v>
      </c>
      <c r="I114" s="80" t="s">
        <v>419</v>
      </c>
      <c r="J114" s="80" t="s">
        <v>419</v>
      </c>
      <c r="K114" s="80">
        <v>10</v>
      </c>
      <c r="L114" s="1">
        <v>20</v>
      </c>
      <c r="M114" s="2">
        <v>8.1999999999999993</v>
      </c>
      <c r="N114" s="2">
        <v>8.1999999999999993</v>
      </c>
      <c r="O114" s="4">
        <f>IF(N114=0,0,(N114*(115/113))+(66.2-71))</f>
        <v>3.545132743362835</v>
      </c>
      <c r="P114" s="51"/>
      <c r="Q114" s="4">
        <f t="shared" si="6"/>
        <v>3.545132743362835</v>
      </c>
      <c r="R114" s="1">
        <v>81</v>
      </c>
      <c r="S114" s="1">
        <v>75</v>
      </c>
      <c r="T114" s="74">
        <v>5</v>
      </c>
      <c r="U114" s="74">
        <v>5</v>
      </c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53"/>
      <c r="CE114" s="53"/>
      <c r="CF114" s="53"/>
      <c r="CG114" s="53"/>
    </row>
    <row r="115" spans="1:85" ht="15.75" customHeight="1" x14ac:dyDescent="0.3">
      <c r="A115" s="83">
        <f t="shared" si="5"/>
        <v>107</v>
      </c>
      <c r="B115" s="1">
        <v>2026</v>
      </c>
      <c r="C115" s="1" t="s">
        <v>31</v>
      </c>
      <c r="D115" s="2" t="s">
        <v>137</v>
      </c>
      <c r="E115" s="5">
        <v>3</v>
      </c>
      <c r="F115" s="1">
        <v>91</v>
      </c>
      <c r="G115" s="80">
        <v>5</v>
      </c>
      <c r="H115" s="80">
        <v>10</v>
      </c>
      <c r="I115" s="80"/>
      <c r="J115" s="80"/>
      <c r="K115" s="80">
        <v>10</v>
      </c>
      <c r="L115" s="1">
        <v>20</v>
      </c>
      <c r="M115" s="2">
        <v>16.600000000000001</v>
      </c>
      <c r="N115" s="2">
        <v>16.600000000000001</v>
      </c>
      <c r="O115" s="4">
        <f>IF(N115=0,0,(N115*(115/113))+(66.2-71))</f>
        <v>12.093805309734517</v>
      </c>
      <c r="P115" s="1"/>
      <c r="Q115" s="4">
        <f t="shared" si="6"/>
        <v>12.093805309734517</v>
      </c>
      <c r="R115" s="1">
        <v>95</v>
      </c>
      <c r="S115" s="1"/>
      <c r="T115" s="74">
        <v>5</v>
      </c>
      <c r="U115" s="74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53"/>
      <c r="CE115" s="53"/>
      <c r="CF115" s="53"/>
      <c r="CG115" s="53"/>
    </row>
    <row r="116" spans="1:85" ht="15.75" customHeight="1" x14ac:dyDescent="0.3">
      <c r="A116" s="83">
        <f t="shared" si="5"/>
        <v>108</v>
      </c>
      <c r="B116" s="1">
        <v>2026</v>
      </c>
      <c r="C116" s="1" t="s">
        <v>31</v>
      </c>
      <c r="D116" s="59" t="s">
        <v>138</v>
      </c>
      <c r="E116" s="5">
        <v>0</v>
      </c>
      <c r="F116" s="1"/>
      <c r="G116" s="80"/>
      <c r="H116" s="80"/>
      <c r="I116" s="80"/>
      <c r="J116" s="80"/>
      <c r="K116" s="80"/>
      <c r="L116" s="1">
        <v>1</v>
      </c>
      <c r="M116" s="2">
        <v>0</v>
      </c>
      <c r="N116" s="2">
        <v>0</v>
      </c>
      <c r="O116" s="4">
        <f>IF(N116=0,0,(N116*(115/113))+(66.2-71))</f>
        <v>0</v>
      </c>
      <c r="P116" s="1"/>
      <c r="Q116" s="4">
        <f t="shared" si="6"/>
        <v>0</v>
      </c>
      <c r="R116" s="1"/>
      <c r="S116" s="1"/>
      <c r="T116" s="74"/>
      <c r="U116" s="74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53"/>
      <c r="CE116" s="53"/>
      <c r="CF116" s="53"/>
      <c r="CG116" s="53"/>
    </row>
    <row r="117" spans="1:85" ht="15.75" customHeight="1" x14ac:dyDescent="0.3">
      <c r="A117" s="83">
        <f t="shared" si="5"/>
        <v>109</v>
      </c>
      <c r="B117" s="1">
        <v>2026</v>
      </c>
      <c r="C117" s="1" t="s">
        <v>33</v>
      </c>
      <c r="D117" s="2" t="s">
        <v>139</v>
      </c>
      <c r="E117" s="5">
        <v>0</v>
      </c>
      <c r="F117" s="1"/>
      <c r="G117" s="80"/>
      <c r="H117" s="80"/>
      <c r="I117" s="80"/>
      <c r="J117" s="80"/>
      <c r="K117" s="80">
        <v>10</v>
      </c>
      <c r="L117" s="1">
        <v>5</v>
      </c>
      <c r="M117" s="2">
        <v>19</v>
      </c>
      <c r="N117" s="2">
        <v>19</v>
      </c>
      <c r="O117" s="4">
        <f>IF(N117=0,0,(N117*(105/113))+(63.2-71))</f>
        <v>9.8548672566371707</v>
      </c>
      <c r="P117" s="1">
        <v>-4</v>
      </c>
      <c r="Q117" s="4">
        <f t="shared" si="6"/>
        <v>5.8548672566371707</v>
      </c>
      <c r="R117" s="1"/>
      <c r="S117" s="1"/>
      <c r="T117" s="74"/>
      <c r="U117" s="74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53"/>
      <c r="CE117" s="53"/>
      <c r="CF117" s="53"/>
      <c r="CG117" s="53"/>
    </row>
    <row r="118" spans="1:85" ht="15.75" customHeight="1" x14ac:dyDescent="0.3">
      <c r="A118" s="83">
        <f t="shared" si="5"/>
        <v>110</v>
      </c>
      <c r="B118" s="1">
        <v>2026</v>
      </c>
      <c r="C118" s="1" t="s">
        <v>31</v>
      </c>
      <c r="D118" s="21" t="s">
        <v>140</v>
      </c>
      <c r="E118" s="5">
        <v>0</v>
      </c>
      <c r="F118" s="1"/>
      <c r="G118" s="80"/>
      <c r="H118" s="80"/>
      <c r="I118" s="80"/>
      <c r="J118" s="80"/>
      <c r="K118" s="80">
        <v>10</v>
      </c>
      <c r="L118" s="1">
        <v>5</v>
      </c>
      <c r="M118" s="2">
        <v>16.399999999999999</v>
      </c>
      <c r="N118" s="2">
        <v>16.399999999999999</v>
      </c>
      <c r="O118" s="4">
        <f>IF(N118=0,0,(N118*(115/113))+(66.2-71))</f>
        <v>11.890265486725667</v>
      </c>
      <c r="P118" s="1">
        <v>-4</v>
      </c>
      <c r="Q118" s="4">
        <f t="shared" si="6"/>
        <v>7.8902654867256672</v>
      </c>
      <c r="R118" s="1"/>
      <c r="S118" s="1"/>
      <c r="T118" s="74"/>
      <c r="U118" s="74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53"/>
      <c r="CE118" s="53"/>
      <c r="CF118" s="53"/>
      <c r="CG118" s="53"/>
    </row>
    <row r="119" spans="1:85" ht="15.75" customHeight="1" x14ac:dyDescent="0.3">
      <c r="A119" s="83">
        <f t="shared" si="5"/>
        <v>111</v>
      </c>
      <c r="B119" s="1">
        <v>2026</v>
      </c>
      <c r="C119" s="1" t="s">
        <v>31</v>
      </c>
      <c r="D119" s="2" t="s">
        <v>141</v>
      </c>
      <c r="E119" s="5">
        <v>0</v>
      </c>
      <c r="F119" s="1"/>
      <c r="G119" s="80"/>
      <c r="H119" s="80"/>
      <c r="I119" s="80"/>
      <c r="J119" s="80"/>
      <c r="K119" s="80"/>
      <c r="L119" s="1">
        <v>5</v>
      </c>
      <c r="M119" s="2">
        <v>16.399999999999999</v>
      </c>
      <c r="N119" s="2">
        <v>16.399999999999999</v>
      </c>
      <c r="O119" s="4">
        <f>IF(N119=0,0,(N119*(115/113))+(66.2-71))</f>
        <v>11.890265486725667</v>
      </c>
      <c r="P119" s="1">
        <v>-4</v>
      </c>
      <c r="Q119" s="4">
        <f t="shared" si="6"/>
        <v>7.8902654867256672</v>
      </c>
      <c r="R119" s="1"/>
      <c r="S119" s="1"/>
      <c r="T119" s="74"/>
      <c r="U119" s="74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53"/>
      <c r="CE119" s="53"/>
      <c r="CF119" s="53"/>
      <c r="CG119" s="53"/>
    </row>
    <row r="120" spans="1:85" ht="15.75" customHeight="1" x14ac:dyDescent="0.3">
      <c r="A120" s="83">
        <f t="shared" si="5"/>
        <v>112</v>
      </c>
      <c r="B120" s="1">
        <v>2026</v>
      </c>
      <c r="C120" s="1" t="s">
        <v>31</v>
      </c>
      <c r="D120" s="59" t="s">
        <v>142</v>
      </c>
      <c r="E120" s="5">
        <v>0</v>
      </c>
      <c r="F120" s="1"/>
      <c r="G120" s="80"/>
      <c r="H120" s="80"/>
      <c r="I120" s="80"/>
      <c r="J120" s="80"/>
      <c r="K120" s="80">
        <v>10</v>
      </c>
      <c r="L120" s="1">
        <v>3</v>
      </c>
      <c r="M120" s="2">
        <v>0</v>
      </c>
      <c r="N120" s="2">
        <v>0</v>
      </c>
      <c r="O120" s="4">
        <f>IF(N120=0,0,(N120*(115/113))+(66.2-71))</f>
        <v>0</v>
      </c>
      <c r="P120" s="1"/>
      <c r="Q120" s="4">
        <f t="shared" si="6"/>
        <v>0</v>
      </c>
      <c r="R120" s="1"/>
      <c r="S120" s="1"/>
      <c r="T120" s="74"/>
      <c r="U120" s="74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53"/>
      <c r="CE120" s="53"/>
      <c r="CF120" s="53"/>
      <c r="CG120" s="53"/>
    </row>
    <row r="121" spans="1:85" ht="15.75" customHeight="1" x14ac:dyDescent="0.3">
      <c r="A121" s="83">
        <f t="shared" si="5"/>
        <v>113</v>
      </c>
      <c r="B121" s="1">
        <v>2026</v>
      </c>
      <c r="C121" s="1" t="s">
        <v>33</v>
      </c>
      <c r="D121" s="2" t="s">
        <v>143</v>
      </c>
      <c r="E121" s="5">
        <v>0</v>
      </c>
      <c r="F121" s="1"/>
      <c r="G121" s="80"/>
      <c r="H121" s="80"/>
      <c r="I121" s="80"/>
      <c r="J121" s="80"/>
      <c r="K121" s="80">
        <v>10</v>
      </c>
      <c r="L121" s="1">
        <v>14</v>
      </c>
      <c r="M121" s="2">
        <v>21.5</v>
      </c>
      <c r="N121" s="2">
        <v>21.5</v>
      </c>
      <c r="O121" s="4">
        <f>IF(N121=0,0,(N121*(105/113))+(63.2-71))</f>
        <v>12.177876106194692</v>
      </c>
      <c r="P121" s="1"/>
      <c r="Q121" s="4">
        <f t="shared" si="6"/>
        <v>12.177876106194692</v>
      </c>
      <c r="R121" s="1"/>
      <c r="S121" s="1"/>
      <c r="T121" s="74"/>
      <c r="U121" s="74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53"/>
      <c r="CE121" s="53"/>
      <c r="CF121" s="53"/>
      <c r="CG121" s="53"/>
    </row>
    <row r="122" spans="1:85" ht="15.75" customHeight="1" x14ac:dyDescent="0.3">
      <c r="A122" s="83">
        <f t="shared" si="5"/>
        <v>114</v>
      </c>
      <c r="B122" s="1">
        <v>2026</v>
      </c>
      <c r="C122" s="1" t="s">
        <v>33</v>
      </c>
      <c r="D122" s="2" t="s">
        <v>144</v>
      </c>
      <c r="E122" s="5">
        <v>0</v>
      </c>
      <c r="F122" s="1"/>
      <c r="G122" s="80"/>
      <c r="H122" s="80"/>
      <c r="I122" s="80"/>
      <c r="J122" s="80"/>
      <c r="K122" s="80">
        <v>10</v>
      </c>
      <c r="L122" s="1">
        <v>20</v>
      </c>
      <c r="M122" s="2">
        <v>22.9</v>
      </c>
      <c r="N122" s="2">
        <v>22.9</v>
      </c>
      <c r="O122" s="4">
        <f>IF(N122=0,0,(N122*(105/113))+(63.2-71))</f>
        <v>13.478761061946905</v>
      </c>
      <c r="P122" s="1"/>
      <c r="Q122" s="4">
        <f t="shared" si="6"/>
        <v>13.478761061946905</v>
      </c>
      <c r="R122" s="1"/>
      <c r="S122" s="1"/>
      <c r="T122" s="74"/>
      <c r="U122" s="74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53"/>
      <c r="CE122" s="53"/>
      <c r="CF122" s="53"/>
      <c r="CG122" s="53"/>
    </row>
    <row r="123" spans="1:85" ht="15.75" customHeight="1" x14ac:dyDescent="0.3">
      <c r="A123" s="83">
        <f t="shared" si="5"/>
        <v>115</v>
      </c>
      <c r="B123" s="1">
        <v>2026</v>
      </c>
      <c r="C123" s="1" t="s">
        <v>33</v>
      </c>
      <c r="D123" s="2" t="s">
        <v>145</v>
      </c>
      <c r="E123" s="5">
        <v>0</v>
      </c>
      <c r="F123" s="1"/>
      <c r="G123" s="80"/>
      <c r="H123" s="80"/>
      <c r="I123" s="80"/>
      <c r="J123" s="80"/>
      <c r="K123" s="80"/>
      <c r="L123" s="1">
        <v>5</v>
      </c>
      <c r="M123" s="2">
        <v>19.399999999999999</v>
      </c>
      <c r="N123" s="2">
        <v>19.399999999999999</v>
      </c>
      <c r="O123" s="4">
        <f>IF(N123=0,0,(N123*(105/113))+(63.2-71))</f>
        <v>10.226548672566373</v>
      </c>
      <c r="P123" s="1">
        <v>-4</v>
      </c>
      <c r="Q123" s="4">
        <f t="shared" si="6"/>
        <v>6.2265486725663735</v>
      </c>
      <c r="R123" s="1"/>
      <c r="S123" s="1"/>
      <c r="T123" s="75"/>
      <c r="U123" s="74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53"/>
      <c r="CE123" s="53"/>
      <c r="CF123" s="53"/>
      <c r="CG123" s="53"/>
    </row>
    <row r="124" spans="1:85" ht="15.75" customHeight="1" x14ac:dyDescent="0.3">
      <c r="A124" s="83">
        <f t="shared" si="5"/>
        <v>116</v>
      </c>
      <c r="B124" s="1">
        <v>2026</v>
      </c>
      <c r="C124" s="1" t="s">
        <v>31</v>
      </c>
      <c r="D124" s="2" t="s">
        <v>146</v>
      </c>
      <c r="E124" s="5">
        <v>0</v>
      </c>
      <c r="F124" s="1"/>
      <c r="G124" s="80"/>
      <c r="H124" s="80"/>
      <c r="I124" s="80"/>
      <c r="J124" s="80"/>
      <c r="K124" s="80"/>
      <c r="L124" s="1">
        <v>20</v>
      </c>
      <c r="M124" s="2">
        <v>17.5</v>
      </c>
      <c r="N124" s="2">
        <v>17.5</v>
      </c>
      <c r="O124" s="4">
        <f>IF(N124=0,0,(N124*(115/113))+(66.2-71))</f>
        <v>13.009734513274338</v>
      </c>
      <c r="P124" s="1"/>
      <c r="Q124" s="4">
        <f t="shared" si="6"/>
        <v>13.009734513274338</v>
      </c>
      <c r="R124" s="1"/>
      <c r="S124" s="1"/>
      <c r="T124" s="74"/>
      <c r="U124" s="74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53"/>
      <c r="CE124" s="53"/>
      <c r="CF124" s="53"/>
      <c r="CG124" s="53"/>
    </row>
    <row r="125" spans="1:85" ht="15.75" customHeight="1" x14ac:dyDescent="0.3">
      <c r="A125" s="83">
        <f t="shared" si="5"/>
        <v>117</v>
      </c>
      <c r="B125" s="1">
        <v>2026</v>
      </c>
      <c r="C125" s="1" t="s">
        <v>33</v>
      </c>
      <c r="D125" s="2" t="s">
        <v>147</v>
      </c>
      <c r="E125" s="5">
        <v>0</v>
      </c>
      <c r="F125" s="1"/>
      <c r="G125" s="80"/>
      <c r="H125" s="80"/>
      <c r="I125" s="80"/>
      <c r="J125" s="80"/>
      <c r="K125" s="80">
        <v>10</v>
      </c>
      <c r="L125" s="1">
        <v>7</v>
      </c>
      <c r="M125" s="2">
        <v>19.5</v>
      </c>
      <c r="N125" s="2">
        <v>19.5</v>
      </c>
      <c r="O125" s="4">
        <f>IF(N125=0,0,(N125*(105/113))+(63.2-71))</f>
        <v>10.319469026548674</v>
      </c>
      <c r="P125" s="1"/>
      <c r="Q125" s="4">
        <f t="shared" si="6"/>
        <v>10.319469026548674</v>
      </c>
      <c r="R125" s="51"/>
      <c r="S125" s="1"/>
      <c r="T125" s="74"/>
      <c r="U125" s="74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53"/>
      <c r="CE125" s="53"/>
      <c r="CF125" s="53"/>
      <c r="CG125" s="53"/>
    </row>
    <row r="126" spans="1:85" ht="15.75" customHeight="1" x14ac:dyDescent="0.3">
      <c r="A126" s="83">
        <f t="shared" si="5"/>
        <v>118</v>
      </c>
      <c r="B126" s="1">
        <v>2026</v>
      </c>
      <c r="C126" s="1" t="s">
        <v>31</v>
      </c>
      <c r="D126" s="2" t="s">
        <v>148</v>
      </c>
      <c r="E126" s="5">
        <v>0</v>
      </c>
      <c r="F126" s="1"/>
      <c r="G126" s="80"/>
      <c r="H126" s="80"/>
      <c r="I126" s="80"/>
      <c r="J126" s="80"/>
      <c r="K126" s="80">
        <v>10</v>
      </c>
      <c r="L126" s="1">
        <v>6</v>
      </c>
      <c r="M126" s="2">
        <v>5.9</v>
      </c>
      <c r="N126" s="2">
        <v>5.9</v>
      </c>
      <c r="O126" s="4">
        <f>IF(N126=0,0,(N126*(115/113))+(66.2-71))</f>
        <v>1.2044247787610649</v>
      </c>
      <c r="P126" s="1"/>
      <c r="Q126" s="4">
        <f t="shared" si="6"/>
        <v>1.2044247787610649</v>
      </c>
      <c r="R126" s="51"/>
      <c r="S126" s="1"/>
      <c r="T126" s="75"/>
      <c r="U126" s="74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53"/>
      <c r="CE126" s="53"/>
      <c r="CF126" s="53"/>
      <c r="CG126" s="53"/>
    </row>
    <row r="127" spans="1:85" ht="15.75" customHeight="1" x14ac:dyDescent="0.3">
      <c r="A127" s="83">
        <f t="shared" si="5"/>
        <v>119</v>
      </c>
      <c r="B127" s="1">
        <v>2026</v>
      </c>
      <c r="C127" s="1" t="s">
        <v>33</v>
      </c>
      <c r="D127" s="2" t="s">
        <v>149</v>
      </c>
      <c r="E127" s="5">
        <v>0</v>
      </c>
      <c r="F127" s="1"/>
      <c r="G127" s="80"/>
      <c r="H127" s="80"/>
      <c r="I127" s="80"/>
      <c r="J127" s="80"/>
      <c r="K127" s="80"/>
      <c r="L127" s="1">
        <v>20</v>
      </c>
      <c r="M127" s="2">
        <v>19.600000000000001</v>
      </c>
      <c r="N127" s="2">
        <v>19.600000000000001</v>
      </c>
      <c r="O127" s="4">
        <f>IF(N127=0,0,(N127*(105/113))+(63.2-71))</f>
        <v>10.412389380530978</v>
      </c>
      <c r="P127" s="1"/>
      <c r="Q127" s="4">
        <f t="shared" si="6"/>
        <v>10.412389380530978</v>
      </c>
      <c r="R127" s="51"/>
      <c r="S127" s="1"/>
      <c r="T127" s="74"/>
      <c r="U127" s="74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53"/>
      <c r="CE127" s="53"/>
      <c r="CF127" s="53"/>
      <c r="CG127" s="53"/>
    </row>
    <row r="128" spans="1:85" ht="15.75" customHeight="1" x14ac:dyDescent="0.3">
      <c r="A128" s="83">
        <f t="shared" si="5"/>
        <v>120</v>
      </c>
      <c r="B128" s="1">
        <v>2026</v>
      </c>
      <c r="C128" s="1" t="s">
        <v>33</v>
      </c>
      <c r="D128" s="53" t="s">
        <v>150</v>
      </c>
      <c r="E128" s="5">
        <v>6</v>
      </c>
      <c r="F128" s="1">
        <v>94</v>
      </c>
      <c r="G128" s="80">
        <v>5</v>
      </c>
      <c r="H128" s="80">
        <v>10</v>
      </c>
      <c r="I128" s="80">
        <v>5</v>
      </c>
      <c r="J128" s="80">
        <v>10</v>
      </c>
      <c r="K128" s="80">
        <v>10</v>
      </c>
      <c r="L128" s="51">
        <v>20</v>
      </c>
      <c r="M128" s="2">
        <v>22.6</v>
      </c>
      <c r="N128" s="2">
        <v>22</v>
      </c>
      <c r="O128" s="4">
        <f>IF(N128=0,0,(N128*(105/113))+(63.2-71))</f>
        <v>12.642477876106199</v>
      </c>
      <c r="P128" s="51"/>
      <c r="Q128" s="4">
        <f t="shared" si="6"/>
        <v>12.642477876106199</v>
      </c>
      <c r="R128" s="51">
        <v>101</v>
      </c>
      <c r="S128" s="1">
        <v>100</v>
      </c>
      <c r="T128" s="74">
        <v>5</v>
      </c>
      <c r="U128" s="74">
        <v>5</v>
      </c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53"/>
      <c r="CE128" s="53"/>
      <c r="CF128" s="53"/>
      <c r="CG128" s="53"/>
    </row>
    <row r="129" spans="1:85" ht="15.75" customHeight="1" x14ac:dyDescent="0.3">
      <c r="A129" s="83">
        <f t="shared" si="5"/>
        <v>121</v>
      </c>
      <c r="B129" s="1">
        <v>2026</v>
      </c>
      <c r="C129" s="1" t="s">
        <v>31</v>
      </c>
      <c r="D129" s="61" t="s">
        <v>151</v>
      </c>
      <c r="E129" s="5">
        <v>1</v>
      </c>
      <c r="F129" s="1">
        <v>91</v>
      </c>
      <c r="G129" s="80">
        <v>5</v>
      </c>
      <c r="H129" s="80">
        <v>10</v>
      </c>
      <c r="I129" s="80"/>
      <c r="J129" s="80"/>
      <c r="K129" s="80"/>
      <c r="L129" s="51">
        <v>20</v>
      </c>
      <c r="M129" s="2">
        <v>24.2</v>
      </c>
      <c r="N129" s="2">
        <v>24.2</v>
      </c>
      <c r="O129" s="4">
        <f t="shared" ref="O129:O138" si="9">IF(N129=0,0,(N129*(115/113))+(66.2-71))</f>
        <v>19.8283185840708</v>
      </c>
      <c r="P129" s="51"/>
      <c r="Q129" s="4">
        <f t="shared" si="6"/>
        <v>19.8283185840708</v>
      </c>
      <c r="R129" s="51">
        <v>100</v>
      </c>
      <c r="S129" s="1"/>
      <c r="T129" s="74">
        <v>5</v>
      </c>
      <c r="U129" s="74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53"/>
      <c r="CE129" s="53"/>
      <c r="CF129" s="53"/>
      <c r="CG129" s="53"/>
    </row>
    <row r="130" spans="1:85" ht="15.75" customHeight="1" x14ac:dyDescent="0.3">
      <c r="A130" s="83">
        <f t="shared" si="5"/>
        <v>122</v>
      </c>
      <c r="B130" s="1">
        <v>2026</v>
      </c>
      <c r="C130" s="1" t="s">
        <v>31</v>
      </c>
      <c r="D130" s="2" t="s">
        <v>152</v>
      </c>
      <c r="E130" s="5">
        <v>0</v>
      </c>
      <c r="F130" s="1"/>
      <c r="G130" s="80"/>
      <c r="H130" s="99"/>
      <c r="I130" s="80">
        <v>5</v>
      </c>
      <c r="J130" s="80"/>
      <c r="K130" s="80">
        <v>10</v>
      </c>
      <c r="L130" s="1">
        <v>20</v>
      </c>
      <c r="M130" s="2">
        <v>6.3</v>
      </c>
      <c r="N130" s="2">
        <v>6.3</v>
      </c>
      <c r="O130" s="4">
        <f t="shared" si="9"/>
        <v>1.6115044247787642</v>
      </c>
      <c r="P130" s="1"/>
      <c r="Q130" s="4">
        <f t="shared" si="6"/>
        <v>1.6115044247787642</v>
      </c>
      <c r="R130" s="1"/>
      <c r="S130" s="1"/>
      <c r="T130" s="74"/>
      <c r="U130" s="74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53"/>
      <c r="CE130" s="53"/>
      <c r="CF130" s="53"/>
      <c r="CG130" s="53"/>
    </row>
    <row r="131" spans="1:85" ht="15.75" customHeight="1" x14ac:dyDescent="0.3">
      <c r="A131" s="83">
        <f t="shared" si="5"/>
        <v>123</v>
      </c>
      <c r="B131" s="1">
        <v>2026</v>
      </c>
      <c r="C131" s="1" t="s">
        <v>31</v>
      </c>
      <c r="D131" s="2" t="s">
        <v>153</v>
      </c>
      <c r="E131" s="5">
        <v>0</v>
      </c>
      <c r="F131" s="1"/>
      <c r="G131" s="80"/>
      <c r="H131" s="99"/>
      <c r="I131" s="80">
        <v>5</v>
      </c>
      <c r="J131" s="80"/>
      <c r="K131" s="80">
        <v>10</v>
      </c>
      <c r="L131" s="1">
        <v>20</v>
      </c>
      <c r="M131" s="2">
        <v>9</v>
      </c>
      <c r="N131" s="2">
        <v>9</v>
      </c>
      <c r="O131" s="4">
        <f t="shared" si="9"/>
        <v>4.3592920353982336</v>
      </c>
      <c r="P131" s="1"/>
      <c r="Q131" s="4">
        <f t="shared" si="6"/>
        <v>4.3592920353982336</v>
      </c>
      <c r="R131" s="1"/>
      <c r="S131" s="1"/>
      <c r="T131" s="74"/>
      <c r="U131" s="74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53"/>
      <c r="CE131" s="53"/>
      <c r="CF131" s="53"/>
      <c r="CG131" s="53"/>
    </row>
    <row r="132" spans="1:85" ht="15.75" customHeight="1" x14ac:dyDescent="0.3">
      <c r="A132" s="83">
        <f t="shared" si="5"/>
        <v>124</v>
      </c>
      <c r="B132" s="1">
        <v>2026</v>
      </c>
      <c r="C132" s="1" t="s">
        <v>31</v>
      </c>
      <c r="D132" s="59" t="s">
        <v>154</v>
      </c>
      <c r="E132" s="5">
        <v>0</v>
      </c>
      <c r="F132" s="1"/>
      <c r="G132" s="80"/>
      <c r="H132" s="99"/>
      <c r="I132" s="80"/>
      <c r="J132" s="80"/>
      <c r="K132" s="80"/>
      <c r="L132" s="1">
        <v>2</v>
      </c>
      <c r="M132" s="2">
        <v>0</v>
      </c>
      <c r="N132" s="2">
        <v>0</v>
      </c>
      <c r="O132" s="4">
        <f t="shared" si="9"/>
        <v>0</v>
      </c>
      <c r="P132" s="1"/>
      <c r="Q132" s="4">
        <f t="shared" si="6"/>
        <v>0</v>
      </c>
      <c r="R132" s="1"/>
      <c r="S132" s="1"/>
      <c r="T132" s="74"/>
      <c r="U132" s="74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53"/>
      <c r="CE132" s="53"/>
      <c r="CF132" s="53"/>
      <c r="CG132" s="53"/>
    </row>
    <row r="133" spans="1:85" ht="15.75" customHeight="1" x14ac:dyDescent="0.3">
      <c r="A133" s="83">
        <f t="shared" si="5"/>
        <v>125</v>
      </c>
      <c r="B133" s="1">
        <v>2026</v>
      </c>
      <c r="C133" s="1" t="s">
        <v>31</v>
      </c>
      <c r="D133" s="2" t="s">
        <v>155</v>
      </c>
      <c r="E133" s="5">
        <v>1</v>
      </c>
      <c r="F133" s="1"/>
      <c r="G133" s="80"/>
      <c r="H133" s="80"/>
      <c r="I133" s="80"/>
      <c r="J133" s="80"/>
      <c r="K133" s="80">
        <v>10</v>
      </c>
      <c r="L133" s="1">
        <v>20</v>
      </c>
      <c r="M133" s="2">
        <v>5.5</v>
      </c>
      <c r="N133" s="2">
        <v>5.5</v>
      </c>
      <c r="O133" s="4">
        <f t="shared" si="9"/>
        <v>0.7973451327433656</v>
      </c>
      <c r="P133" s="1"/>
      <c r="Q133" s="4">
        <f t="shared" si="6"/>
        <v>0.7973451327433656</v>
      </c>
      <c r="R133" s="1"/>
      <c r="S133" s="1"/>
      <c r="T133" s="74"/>
      <c r="U133" s="74"/>
      <c r="V133" s="2"/>
      <c r="W133" s="2"/>
      <c r="X133" s="2"/>
      <c r="Y133" s="2"/>
      <c r="Z133" s="2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  <c r="BG133" s="53"/>
      <c r="BH133" s="53"/>
      <c r="BI133" s="53"/>
      <c r="BJ133" s="53"/>
      <c r="BK133" s="53"/>
      <c r="BL133" s="53"/>
      <c r="BM133" s="53"/>
      <c r="BN133" s="53"/>
      <c r="BO133" s="53"/>
      <c r="BP133" s="53"/>
      <c r="BQ133" s="53"/>
      <c r="BR133" s="53"/>
      <c r="BS133" s="53"/>
      <c r="BT133" s="53"/>
      <c r="BU133" s="53"/>
      <c r="BV133" s="53"/>
      <c r="BW133" s="53"/>
      <c r="BX133" s="53"/>
      <c r="BY133" s="53"/>
      <c r="BZ133" s="53"/>
      <c r="CA133" s="53"/>
      <c r="CB133" s="53"/>
      <c r="CC133" s="53"/>
      <c r="CD133" s="53"/>
      <c r="CE133" s="53"/>
      <c r="CF133" s="53"/>
      <c r="CG133" s="53"/>
    </row>
    <row r="134" spans="1:85" ht="15.75" customHeight="1" x14ac:dyDescent="0.3">
      <c r="A134" s="83">
        <f t="shared" si="5"/>
        <v>126</v>
      </c>
      <c r="B134" s="1">
        <v>2026</v>
      </c>
      <c r="C134" s="1" t="s">
        <v>31</v>
      </c>
      <c r="D134" s="2" t="s">
        <v>156</v>
      </c>
      <c r="E134" s="5">
        <v>3</v>
      </c>
      <c r="F134" s="1"/>
      <c r="G134" s="80">
        <v>5</v>
      </c>
      <c r="H134" s="80">
        <v>10</v>
      </c>
      <c r="I134" s="80"/>
      <c r="J134" s="80"/>
      <c r="K134" s="80">
        <v>10</v>
      </c>
      <c r="L134" s="1">
        <v>7</v>
      </c>
      <c r="M134" s="2">
        <v>12.4</v>
      </c>
      <c r="N134" s="2">
        <v>12.4</v>
      </c>
      <c r="O134" s="4">
        <f t="shared" si="9"/>
        <v>7.8194690265486759</v>
      </c>
      <c r="P134" s="1"/>
      <c r="Q134" s="4">
        <f t="shared" si="6"/>
        <v>7.8194690265486759</v>
      </c>
      <c r="R134" s="1">
        <v>78</v>
      </c>
      <c r="S134" s="1"/>
      <c r="T134" s="74">
        <v>5</v>
      </c>
      <c r="U134" s="74"/>
      <c r="V134" s="2"/>
      <c r="W134" s="2"/>
      <c r="X134" s="2"/>
      <c r="Y134" s="2"/>
      <c r="Z134" s="2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53"/>
      <c r="BG134" s="53"/>
      <c r="BH134" s="53"/>
      <c r="BI134" s="53"/>
      <c r="BJ134" s="53"/>
      <c r="BK134" s="53"/>
      <c r="BL134" s="53"/>
      <c r="BM134" s="53"/>
      <c r="BN134" s="53"/>
      <c r="BO134" s="53"/>
      <c r="BP134" s="53"/>
      <c r="BQ134" s="53"/>
      <c r="BR134" s="53"/>
      <c r="BS134" s="53"/>
      <c r="BT134" s="53"/>
      <c r="BU134" s="53"/>
      <c r="BV134" s="53"/>
      <c r="BW134" s="53"/>
      <c r="BX134" s="53"/>
      <c r="BY134" s="53"/>
      <c r="BZ134" s="53"/>
      <c r="CA134" s="53"/>
      <c r="CB134" s="53"/>
      <c r="CC134" s="53"/>
      <c r="CD134" s="53"/>
      <c r="CE134" s="53"/>
      <c r="CF134" s="53"/>
      <c r="CG134" s="53"/>
    </row>
    <row r="135" spans="1:85" ht="15.75" customHeight="1" x14ac:dyDescent="0.3">
      <c r="A135" s="83">
        <f t="shared" si="5"/>
        <v>127</v>
      </c>
      <c r="B135" s="1">
        <v>2026</v>
      </c>
      <c r="C135" s="1" t="s">
        <v>31</v>
      </c>
      <c r="D135" s="2" t="s">
        <v>157</v>
      </c>
      <c r="E135" s="5">
        <v>0</v>
      </c>
      <c r="F135" s="1"/>
      <c r="G135" s="80"/>
      <c r="H135" s="80"/>
      <c r="I135" s="80"/>
      <c r="J135" s="80"/>
      <c r="K135" s="80">
        <v>10</v>
      </c>
      <c r="L135" s="1">
        <v>20</v>
      </c>
      <c r="M135" s="2">
        <v>3.9</v>
      </c>
      <c r="N135" s="2">
        <v>3.9</v>
      </c>
      <c r="O135" s="4">
        <f t="shared" si="9"/>
        <v>-0.83097345132743072</v>
      </c>
      <c r="P135" s="1"/>
      <c r="Q135" s="4">
        <f t="shared" si="6"/>
        <v>-0.83097345132743072</v>
      </c>
      <c r="R135" s="1"/>
      <c r="S135" s="1"/>
      <c r="T135" s="74"/>
      <c r="U135" s="74"/>
      <c r="V135" s="2"/>
      <c r="W135" s="2"/>
      <c r="X135" s="2"/>
      <c r="Y135" s="2"/>
      <c r="Z135" s="2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3"/>
      <c r="BG135" s="53"/>
      <c r="BH135" s="53"/>
      <c r="BI135" s="53"/>
      <c r="BJ135" s="53"/>
      <c r="BK135" s="53"/>
      <c r="BL135" s="53"/>
      <c r="BM135" s="53"/>
      <c r="BN135" s="53"/>
      <c r="BO135" s="53"/>
      <c r="BP135" s="53"/>
      <c r="BQ135" s="53"/>
      <c r="BR135" s="53"/>
      <c r="BS135" s="53"/>
      <c r="BT135" s="53"/>
      <c r="BU135" s="53"/>
      <c r="BV135" s="53"/>
      <c r="BW135" s="53"/>
      <c r="BX135" s="53"/>
      <c r="BY135" s="53"/>
      <c r="BZ135" s="53"/>
      <c r="CA135" s="53"/>
      <c r="CB135" s="53"/>
      <c r="CC135" s="53"/>
      <c r="CD135" s="53"/>
      <c r="CE135" s="53"/>
      <c r="CF135" s="53"/>
      <c r="CG135" s="53"/>
    </row>
    <row r="136" spans="1:85" ht="15.75" customHeight="1" x14ac:dyDescent="0.3">
      <c r="A136" s="83">
        <f t="shared" si="5"/>
        <v>128</v>
      </c>
      <c r="B136" s="51">
        <v>2026</v>
      </c>
      <c r="C136" s="1" t="s">
        <v>31</v>
      </c>
      <c r="D136" s="2" t="s">
        <v>158</v>
      </c>
      <c r="E136" s="5">
        <v>2</v>
      </c>
      <c r="F136" s="51"/>
      <c r="G136" s="80"/>
      <c r="H136" s="80"/>
      <c r="I136" s="80"/>
      <c r="J136" s="80"/>
      <c r="K136" s="80">
        <v>10</v>
      </c>
      <c r="L136" s="1">
        <v>20</v>
      </c>
      <c r="M136" s="2">
        <v>13.7</v>
      </c>
      <c r="N136" s="2">
        <v>14.2</v>
      </c>
      <c r="O136" s="4">
        <f t="shared" si="9"/>
        <v>9.651327433628321</v>
      </c>
      <c r="P136" s="1"/>
      <c r="Q136" s="4">
        <f t="shared" si="6"/>
        <v>9.651327433628321</v>
      </c>
      <c r="R136" s="1"/>
      <c r="S136" s="51"/>
      <c r="T136" s="74"/>
      <c r="U136" s="74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53"/>
      <c r="CF136" s="53"/>
      <c r="CG136" s="53"/>
    </row>
    <row r="137" spans="1:85" ht="15.75" customHeight="1" x14ac:dyDescent="0.3">
      <c r="A137" s="83">
        <f t="shared" si="5"/>
        <v>129</v>
      </c>
      <c r="B137" s="1">
        <v>2026</v>
      </c>
      <c r="C137" s="1" t="s">
        <v>31</v>
      </c>
      <c r="D137" s="2" t="s">
        <v>159</v>
      </c>
      <c r="E137" s="5">
        <v>0</v>
      </c>
      <c r="F137" s="1"/>
      <c r="G137" s="80"/>
      <c r="H137" s="80"/>
      <c r="I137" s="80"/>
      <c r="J137" s="80"/>
      <c r="K137" s="80">
        <v>10</v>
      </c>
      <c r="L137" s="1">
        <v>6</v>
      </c>
      <c r="M137" s="2">
        <v>20.6</v>
      </c>
      <c r="N137" s="2">
        <v>20.6</v>
      </c>
      <c r="O137" s="4">
        <f t="shared" si="9"/>
        <v>16.16460176991151</v>
      </c>
      <c r="P137" s="1"/>
      <c r="Q137" s="4">
        <f t="shared" si="6"/>
        <v>16.16460176991151</v>
      </c>
      <c r="R137" s="1"/>
      <c r="S137" s="51"/>
      <c r="T137" s="74"/>
      <c r="U137" s="74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53"/>
      <c r="CE137" s="53"/>
      <c r="CF137" s="53"/>
      <c r="CG137" s="53"/>
    </row>
    <row r="138" spans="1:85" ht="15.75" customHeight="1" x14ac:dyDescent="0.3">
      <c r="A138" s="83">
        <f t="shared" si="5"/>
        <v>130</v>
      </c>
      <c r="B138" s="1">
        <v>2026</v>
      </c>
      <c r="C138" s="1" t="s">
        <v>31</v>
      </c>
      <c r="D138" s="2" t="s">
        <v>160</v>
      </c>
      <c r="E138" s="5">
        <v>0</v>
      </c>
      <c r="F138" s="1"/>
      <c r="G138" s="80"/>
      <c r="H138" s="80"/>
      <c r="I138" s="80"/>
      <c r="J138" s="80"/>
      <c r="K138" s="80">
        <v>10</v>
      </c>
      <c r="L138" s="1">
        <v>7</v>
      </c>
      <c r="M138" s="2">
        <v>19.5</v>
      </c>
      <c r="N138" s="2">
        <v>19.5</v>
      </c>
      <c r="O138" s="4">
        <f t="shared" si="9"/>
        <v>15.045132743362835</v>
      </c>
      <c r="P138" s="1"/>
      <c r="Q138" s="4">
        <f t="shared" si="6"/>
        <v>15.045132743362835</v>
      </c>
      <c r="R138" s="1"/>
      <c r="S138" s="1"/>
      <c r="T138" s="74"/>
      <c r="U138" s="74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53"/>
      <c r="CE138" s="53"/>
      <c r="CF138" s="53"/>
      <c r="CG138" s="53"/>
    </row>
    <row r="139" spans="1:85" ht="15.75" customHeight="1" x14ac:dyDescent="0.3">
      <c r="A139" s="83">
        <f t="shared" ref="A139:A202" si="10">A138+1</f>
        <v>131</v>
      </c>
      <c r="B139" s="1">
        <v>2026</v>
      </c>
      <c r="C139" s="1" t="s">
        <v>33</v>
      </c>
      <c r="D139" s="2" t="s">
        <v>161</v>
      </c>
      <c r="E139" s="5">
        <v>0</v>
      </c>
      <c r="F139" s="1"/>
      <c r="G139" s="80"/>
      <c r="H139" s="80"/>
      <c r="I139" s="80"/>
      <c r="J139" s="80"/>
      <c r="K139" s="80">
        <v>10</v>
      </c>
      <c r="L139" s="1">
        <v>11</v>
      </c>
      <c r="M139" s="2">
        <v>24.2</v>
      </c>
      <c r="N139" s="2">
        <v>24.2</v>
      </c>
      <c r="O139" s="4">
        <f>IF(N139=0,0,(N139*(105/113))+(63.2-71))</f>
        <v>14.686725663716818</v>
      </c>
      <c r="P139" s="1"/>
      <c r="Q139" s="4">
        <f t="shared" ref="Q139:Q202" si="11">+O139+P139</f>
        <v>14.686725663716818</v>
      </c>
      <c r="R139" s="1"/>
      <c r="S139" s="1"/>
      <c r="T139" s="74"/>
      <c r="U139" s="74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53"/>
      <c r="CE139" s="53"/>
      <c r="CF139" s="53"/>
      <c r="CG139" s="53"/>
    </row>
    <row r="140" spans="1:85" ht="15.75" customHeight="1" x14ac:dyDescent="0.3">
      <c r="A140" s="83">
        <f t="shared" si="10"/>
        <v>132</v>
      </c>
      <c r="B140" s="1">
        <v>2026</v>
      </c>
      <c r="C140" s="1" t="s">
        <v>31</v>
      </c>
      <c r="D140" s="2" t="s">
        <v>162</v>
      </c>
      <c r="E140" s="5">
        <v>0</v>
      </c>
      <c r="F140" s="1"/>
      <c r="G140" s="80"/>
      <c r="H140" s="80"/>
      <c r="I140" s="80"/>
      <c r="J140" s="80"/>
      <c r="K140" s="80">
        <v>10</v>
      </c>
      <c r="L140" s="1">
        <v>18</v>
      </c>
      <c r="M140" s="2">
        <v>23.8</v>
      </c>
      <c r="N140" s="2">
        <v>23.8</v>
      </c>
      <c r="O140" s="4">
        <f t="shared" ref="O140:O147" si="12">IF(N140=0,0,(N140*(115/113))+(66.2-71))</f>
        <v>19.421238938053101</v>
      </c>
      <c r="P140" s="1"/>
      <c r="Q140" s="4">
        <f t="shared" si="11"/>
        <v>19.421238938053101</v>
      </c>
      <c r="R140" s="1"/>
      <c r="S140" s="1"/>
      <c r="T140" s="74"/>
      <c r="U140" s="74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53"/>
      <c r="CE140" s="53"/>
      <c r="CF140" s="53"/>
      <c r="CG140" s="53"/>
    </row>
    <row r="141" spans="1:85" ht="15.75" customHeight="1" x14ac:dyDescent="0.3">
      <c r="A141" s="83">
        <f t="shared" si="10"/>
        <v>133</v>
      </c>
      <c r="B141" s="1">
        <v>2026</v>
      </c>
      <c r="C141" s="1" t="s">
        <v>31</v>
      </c>
      <c r="D141" s="2" t="s">
        <v>163</v>
      </c>
      <c r="E141" s="5">
        <v>0</v>
      </c>
      <c r="F141" s="1"/>
      <c r="G141" s="80"/>
      <c r="H141" s="80"/>
      <c r="I141" s="80"/>
      <c r="J141" s="80"/>
      <c r="K141" s="80">
        <v>10</v>
      </c>
      <c r="L141" s="1">
        <v>20</v>
      </c>
      <c r="M141" s="2">
        <v>13.6</v>
      </c>
      <c r="N141" s="2">
        <v>13.6</v>
      </c>
      <c r="O141" s="4">
        <f t="shared" si="12"/>
        <v>9.0407079646017721</v>
      </c>
      <c r="P141" s="1"/>
      <c r="Q141" s="4">
        <f t="shared" si="11"/>
        <v>9.0407079646017721</v>
      </c>
      <c r="R141" s="1"/>
      <c r="S141" s="1"/>
      <c r="T141" s="74"/>
      <c r="U141" s="74"/>
      <c r="V141" s="2"/>
      <c r="W141" s="2"/>
      <c r="X141" s="2"/>
      <c r="Y141" s="2"/>
      <c r="Z141" s="2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  <c r="BF141" s="53"/>
      <c r="BG141" s="53"/>
      <c r="BH141" s="53"/>
      <c r="BI141" s="53"/>
      <c r="BJ141" s="53"/>
      <c r="BK141" s="53"/>
      <c r="BL141" s="53"/>
      <c r="BM141" s="53"/>
      <c r="BN141" s="53"/>
      <c r="BO141" s="53"/>
      <c r="BP141" s="53"/>
      <c r="BQ141" s="53"/>
      <c r="BR141" s="53"/>
      <c r="BS141" s="53"/>
      <c r="BT141" s="53"/>
      <c r="BU141" s="53"/>
      <c r="BV141" s="53"/>
      <c r="BW141" s="53"/>
      <c r="BX141" s="53"/>
      <c r="BY141" s="53"/>
      <c r="BZ141" s="53"/>
      <c r="CA141" s="53"/>
      <c r="CB141" s="53"/>
      <c r="CC141" s="53"/>
      <c r="CD141" s="53"/>
      <c r="CE141" s="53"/>
      <c r="CF141" s="53"/>
      <c r="CG141" s="53"/>
    </row>
    <row r="142" spans="1:85" ht="15.75" customHeight="1" x14ac:dyDescent="0.3">
      <c r="A142" s="83">
        <f t="shared" si="10"/>
        <v>134</v>
      </c>
      <c r="B142" s="1">
        <v>2026</v>
      </c>
      <c r="C142" s="1" t="s">
        <v>31</v>
      </c>
      <c r="D142" s="59" t="s">
        <v>164</v>
      </c>
      <c r="E142" s="5">
        <v>0</v>
      </c>
      <c r="F142" s="1"/>
      <c r="G142" s="80"/>
      <c r="H142" s="80"/>
      <c r="I142" s="80"/>
      <c r="J142" s="80"/>
      <c r="K142" s="80">
        <v>10</v>
      </c>
      <c r="L142" s="1">
        <v>1</v>
      </c>
      <c r="M142" s="2">
        <v>0</v>
      </c>
      <c r="N142" s="2">
        <v>0</v>
      </c>
      <c r="O142" s="4">
        <f t="shared" si="12"/>
        <v>0</v>
      </c>
      <c r="P142" s="1"/>
      <c r="Q142" s="4">
        <f t="shared" si="11"/>
        <v>0</v>
      </c>
      <c r="R142" s="1"/>
      <c r="S142" s="1"/>
      <c r="T142" s="74"/>
      <c r="U142" s="74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53"/>
      <c r="CE142" s="53"/>
      <c r="CF142" s="53"/>
      <c r="CG142" s="53"/>
    </row>
    <row r="143" spans="1:85" ht="15.75" customHeight="1" x14ac:dyDescent="0.3">
      <c r="A143" s="83">
        <f t="shared" si="10"/>
        <v>135</v>
      </c>
      <c r="B143" s="1">
        <v>2026</v>
      </c>
      <c r="C143" s="1" t="s">
        <v>31</v>
      </c>
      <c r="D143" s="2" t="s">
        <v>165</v>
      </c>
      <c r="E143" s="5">
        <v>3</v>
      </c>
      <c r="F143" s="1">
        <v>89</v>
      </c>
      <c r="G143" s="80">
        <v>5</v>
      </c>
      <c r="H143" s="80">
        <v>10</v>
      </c>
      <c r="I143" s="80"/>
      <c r="J143" s="80"/>
      <c r="K143" s="80">
        <v>10</v>
      </c>
      <c r="L143" s="1">
        <v>20</v>
      </c>
      <c r="M143" s="2">
        <v>18.7</v>
      </c>
      <c r="N143" s="2">
        <v>18.600000000000001</v>
      </c>
      <c r="O143" s="4">
        <f t="shared" si="12"/>
        <v>14.129203539823013</v>
      </c>
      <c r="P143" s="1"/>
      <c r="Q143" s="4">
        <f t="shared" si="11"/>
        <v>14.129203539823013</v>
      </c>
      <c r="R143" s="1">
        <v>92</v>
      </c>
      <c r="S143" s="1"/>
      <c r="T143" s="74">
        <v>5</v>
      </c>
      <c r="U143" s="74"/>
      <c r="V143" s="2"/>
      <c r="W143" s="2"/>
      <c r="X143" s="2"/>
      <c r="Y143" s="2"/>
      <c r="Z143" s="2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  <c r="BF143" s="53"/>
      <c r="BG143" s="53"/>
      <c r="BH143" s="53"/>
      <c r="BI143" s="53"/>
      <c r="BJ143" s="53"/>
      <c r="BK143" s="53"/>
      <c r="BL143" s="53"/>
      <c r="BM143" s="53"/>
      <c r="BN143" s="53"/>
      <c r="BO143" s="53"/>
      <c r="BP143" s="53"/>
      <c r="BQ143" s="53"/>
      <c r="BR143" s="53"/>
      <c r="BS143" s="53"/>
      <c r="BT143" s="53"/>
      <c r="BU143" s="53"/>
      <c r="BV143" s="53"/>
      <c r="BW143" s="53"/>
      <c r="BX143" s="53"/>
      <c r="BY143" s="53"/>
      <c r="BZ143" s="53"/>
      <c r="CA143" s="53"/>
      <c r="CB143" s="53"/>
      <c r="CC143" s="53"/>
      <c r="CD143" s="53"/>
      <c r="CE143" s="53"/>
      <c r="CF143" s="53"/>
      <c r="CG143" s="53"/>
    </row>
    <row r="144" spans="1:85" ht="15.75" customHeight="1" x14ac:dyDescent="0.3">
      <c r="A144" s="83">
        <f t="shared" si="10"/>
        <v>136</v>
      </c>
      <c r="B144" s="1">
        <v>2026</v>
      </c>
      <c r="C144" s="1" t="s">
        <v>31</v>
      </c>
      <c r="D144" s="2" t="s">
        <v>166</v>
      </c>
      <c r="E144" s="5">
        <v>0</v>
      </c>
      <c r="F144" s="1"/>
      <c r="G144" s="80"/>
      <c r="H144" s="80"/>
      <c r="I144" s="80"/>
      <c r="J144" s="80"/>
      <c r="K144" s="80">
        <v>10</v>
      </c>
      <c r="L144" s="1">
        <v>20</v>
      </c>
      <c r="M144" s="2">
        <v>14.2</v>
      </c>
      <c r="N144" s="2">
        <v>14.2</v>
      </c>
      <c r="O144" s="4">
        <f t="shared" si="12"/>
        <v>9.651327433628321</v>
      </c>
      <c r="P144" s="1"/>
      <c r="Q144" s="4">
        <f t="shared" si="11"/>
        <v>9.651327433628321</v>
      </c>
      <c r="R144" s="1"/>
      <c r="S144" s="1"/>
      <c r="T144" s="74"/>
      <c r="U144" s="74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53"/>
      <c r="CE144" s="53"/>
      <c r="CF144" s="53"/>
      <c r="CG144" s="53"/>
    </row>
    <row r="145" spans="1:85" ht="15.75" customHeight="1" x14ac:dyDescent="0.3">
      <c r="A145" s="83">
        <f t="shared" si="10"/>
        <v>137</v>
      </c>
      <c r="B145" s="1">
        <v>2026</v>
      </c>
      <c r="C145" s="1" t="s">
        <v>31</v>
      </c>
      <c r="D145" s="2" t="s">
        <v>167</v>
      </c>
      <c r="E145" s="5">
        <v>3</v>
      </c>
      <c r="F145" s="1">
        <v>99</v>
      </c>
      <c r="G145" s="80">
        <v>5</v>
      </c>
      <c r="H145" s="80">
        <v>10</v>
      </c>
      <c r="I145" s="80"/>
      <c r="J145" s="80"/>
      <c r="K145" s="80">
        <v>10</v>
      </c>
      <c r="L145" s="1">
        <v>20</v>
      </c>
      <c r="M145" s="2">
        <v>26.9</v>
      </c>
      <c r="N145" s="2">
        <v>26.5</v>
      </c>
      <c r="O145" s="4">
        <f t="shared" si="12"/>
        <v>22.169026548672569</v>
      </c>
      <c r="P145" s="1"/>
      <c r="Q145" s="4">
        <f t="shared" si="11"/>
        <v>22.169026548672569</v>
      </c>
      <c r="R145" s="1">
        <v>107</v>
      </c>
      <c r="S145" s="1"/>
      <c r="T145" s="75">
        <v>5</v>
      </c>
      <c r="U145" s="74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53"/>
      <c r="CE145" s="53"/>
      <c r="CF145" s="53"/>
      <c r="CG145" s="53"/>
    </row>
    <row r="146" spans="1:85" ht="15.75" customHeight="1" x14ac:dyDescent="0.3">
      <c r="A146" s="83">
        <f t="shared" si="10"/>
        <v>138</v>
      </c>
      <c r="B146" s="1">
        <v>2026</v>
      </c>
      <c r="C146" s="1" t="s">
        <v>31</v>
      </c>
      <c r="D146" s="59" t="s">
        <v>168</v>
      </c>
      <c r="E146" s="5">
        <v>0</v>
      </c>
      <c r="F146" s="1"/>
      <c r="G146" s="80"/>
      <c r="H146" s="80"/>
      <c r="I146" s="80"/>
      <c r="J146" s="80"/>
      <c r="K146" s="80"/>
      <c r="L146" s="1">
        <v>1</v>
      </c>
      <c r="M146" s="2">
        <v>0</v>
      </c>
      <c r="N146" s="2">
        <v>0</v>
      </c>
      <c r="O146" s="4">
        <f t="shared" si="12"/>
        <v>0</v>
      </c>
      <c r="P146" s="1"/>
      <c r="Q146" s="4">
        <f t="shared" si="11"/>
        <v>0</v>
      </c>
      <c r="R146" s="1"/>
      <c r="S146" s="1"/>
      <c r="T146" s="75"/>
      <c r="U146" s="74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53"/>
      <c r="CE146" s="53"/>
      <c r="CF146" s="53"/>
      <c r="CG146" s="53"/>
    </row>
    <row r="147" spans="1:85" ht="15.75" customHeight="1" x14ac:dyDescent="0.3">
      <c r="A147" s="83">
        <f t="shared" si="10"/>
        <v>139</v>
      </c>
      <c r="B147" s="1">
        <v>2026</v>
      </c>
      <c r="C147" s="1" t="s">
        <v>31</v>
      </c>
      <c r="D147" s="2" t="s">
        <v>169</v>
      </c>
      <c r="E147" s="5">
        <v>0</v>
      </c>
      <c r="F147" s="1"/>
      <c r="G147" s="80">
        <v>5</v>
      </c>
      <c r="H147" s="80"/>
      <c r="I147" s="80"/>
      <c r="J147" s="80"/>
      <c r="K147" s="80"/>
      <c r="L147" s="1">
        <v>5</v>
      </c>
      <c r="M147" s="2">
        <v>19</v>
      </c>
      <c r="N147" s="2">
        <v>19</v>
      </c>
      <c r="O147" s="4">
        <f t="shared" si="12"/>
        <v>14.536283185840713</v>
      </c>
      <c r="P147" s="1">
        <v>-4</v>
      </c>
      <c r="Q147" s="4">
        <f t="shared" si="11"/>
        <v>10.536283185840713</v>
      </c>
      <c r="R147" s="1"/>
      <c r="S147" s="1"/>
      <c r="T147" s="74"/>
      <c r="U147" s="74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53"/>
      <c r="CE147" s="53"/>
      <c r="CF147" s="53"/>
      <c r="CG147" s="53"/>
    </row>
    <row r="148" spans="1:85" ht="15.75" customHeight="1" x14ac:dyDescent="0.3">
      <c r="A148" s="83">
        <f t="shared" si="10"/>
        <v>140</v>
      </c>
      <c r="B148" s="1">
        <v>2026</v>
      </c>
      <c r="C148" s="1" t="s">
        <v>33</v>
      </c>
      <c r="D148" s="2" t="s">
        <v>170</v>
      </c>
      <c r="E148" s="5">
        <v>0</v>
      </c>
      <c r="F148" s="51"/>
      <c r="G148" s="80">
        <v>5</v>
      </c>
      <c r="H148" s="80"/>
      <c r="I148" s="80"/>
      <c r="J148" s="80"/>
      <c r="K148" s="80">
        <v>10</v>
      </c>
      <c r="L148" s="1">
        <v>5</v>
      </c>
      <c r="M148" s="2">
        <v>19.899999999999999</v>
      </c>
      <c r="N148" s="2">
        <v>19.899999999999999</v>
      </c>
      <c r="O148" s="4">
        <f>IF(N148=0,0,(N148*(105/113))+(63.2-71))</f>
        <v>10.691150442477877</v>
      </c>
      <c r="P148" s="1">
        <v>-4</v>
      </c>
      <c r="Q148" s="4">
        <f t="shared" si="11"/>
        <v>6.6911504424778769</v>
      </c>
      <c r="R148" s="51"/>
      <c r="S148" s="1"/>
      <c r="T148" s="74"/>
      <c r="U148" s="74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53"/>
      <c r="CE148" s="53"/>
      <c r="CF148" s="53"/>
      <c r="CG148" s="53"/>
    </row>
    <row r="149" spans="1:85" ht="15.75" customHeight="1" x14ac:dyDescent="0.3">
      <c r="A149" s="83">
        <f t="shared" si="10"/>
        <v>141</v>
      </c>
      <c r="B149" s="1">
        <v>2026</v>
      </c>
      <c r="C149" s="1" t="s">
        <v>31</v>
      </c>
      <c r="D149" s="65" t="s">
        <v>171</v>
      </c>
      <c r="E149" s="5">
        <v>2</v>
      </c>
      <c r="F149" s="51">
        <v>89</v>
      </c>
      <c r="G149" s="80">
        <v>5</v>
      </c>
      <c r="H149" s="80">
        <v>10</v>
      </c>
      <c r="I149" s="80"/>
      <c r="J149" s="80"/>
      <c r="K149" s="80">
        <v>10</v>
      </c>
      <c r="L149" s="1">
        <v>20</v>
      </c>
      <c r="M149" s="2">
        <v>7.4</v>
      </c>
      <c r="N149" s="2">
        <v>7.4</v>
      </c>
      <c r="O149" s="4">
        <f t="shared" ref="O149:O156" si="13">IF(N149=0,0,(N149*(115/113))+(66.2-71))</f>
        <v>2.7309734513274373</v>
      </c>
      <c r="P149" s="1"/>
      <c r="Q149" s="4">
        <f t="shared" si="11"/>
        <v>2.7309734513274373</v>
      </c>
      <c r="R149" s="1">
        <v>90</v>
      </c>
      <c r="S149" s="1"/>
      <c r="T149" s="74">
        <v>5</v>
      </c>
      <c r="U149" s="74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53"/>
      <c r="CE149" s="53"/>
      <c r="CF149" s="53"/>
      <c r="CG149" s="53"/>
    </row>
    <row r="150" spans="1:85" ht="14.25" customHeight="1" x14ac:dyDescent="0.3">
      <c r="A150" s="83">
        <f t="shared" si="10"/>
        <v>142</v>
      </c>
      <c r="B150" s="1">
        <v>2026</v>
      </c>
      <c r="C150" s="1" t="s">
        <v>31</v>
      </c>
      <c r="D150" s="2" t="s">
        <v>172</v>
      </c>
      <c r="E150" s="5">
        <v>3</v>
      </c>
      <c r="F150" s="1"/>
      <c r="G150" s="80">
        <v>5</v>
      </c>
      <c r="H150" s="80">
        <v>10</v>
      </c>
      <c r="I150" s="80"/>
      <c r="J150" s="80"/>
      <c r="K150" s="80">
        <v>10</v>
      </c>
      <c r="L150" s="1">
        <v>20</v>
      </c>
      <c r="M150" s="2">
        <v>11.6</v>
      </c>
      <c r="N150" s="2">
        <v>11.6</v>
      </c>
      <c r="O150" s="4">
        <f t="shared" si="13"/>
        <v>7.0053097345132773</v>
      </c>
      <c r="P150" s="1"/>
      <c r="Q150" s="4">
        <f t="shared" si="11"/>
        <v>7.0053097345132773</v>
      </c>
      <c r="R150" s="1">
        <v>83</v>
      </c>
      <c r="S150" s="1"/>
      <c r="T150" s="74"/>
      <c r="U150" s="75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53"/>
      <c r="CE150" s="53"/>
      <c r="CF150" s="53"/>
      <c r="CG150" s="53"/>
    </row>
    <row r="151" spans="1:85" ht="14.25" customHeight="1" x14ac:dyDescent="0.3">
      <c r="A151" s="83">
        <f t="shared" si="10"/>
        <v>143</v>
      </c>
      <c r="B151" s="1">
        <v>2026</v>
      </c>
      <c r="C151" s="1" t="s">
        <v>31</v>
      </c>
      <c r="D151" s="2" t="s">
        <v>373</v>
      </c>
      <c r="E151" s="5">
        <v>0</v>
      </c>
      <c r="F151" s="1"/>
      <c r="G151" s="80"/>
      <c r="H151" s="80"/>
      <c r="I151" s="80">
        <v>5</v>
      </c>
      <c r="J151" s="80"/>
      <c r="K151" s="80"/>
      <c r="L151" s="1">
        <v>20</v>
      </c>
      <c r="M151" s="2">
        <v>16.3</v>
      </c>
      <c r="N151" s="2">
        <v>16.3</v>
      </c>
      <c r="O151" s="4">
        <f t="shared" si="13"/>
        <v>11.788495575221244</v>
      </c>
      <c r="P151" s="1"/>
      <c r="Q151" s="4">
        <f t="shared" si="11"/>
        <v>11.788495575221244</v>
      </c>
      <c r="R151" s="1"/>
      <c r="S151" s="1"/>
      <c r="T151" s="74"/>
      <c r="U151" s="75"/>
      <c r="V151" s="84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53"/>
      <c r="CE151" s="53"/>
      <c r="CF151" s="53"/>
      <c r="CG151" s="53"/>
    </row>
    <row r="152" spans="1:85" ht="15.75" customHeight="1" x14ac:dyDescent="0.3">
      <c r="A152" s="83">
        <f t="shared" si="10"/>
        <v>144</v>
      </c>
      <c r="B152" s="1">
        <v>2026</v>
      </c>
      <c r="C152" s="1" t="s">
        <v>31</v>
      </c>
      <c r="D152" s="2" t="s">
        <v>173</v>
      </c>
      <c r="E152" s="5">
        <v>0</v>
      </c>
      <c r="F152" s="1"/>
      <c r="G152" s="80"/>
      <c r="H152" s="80"/>
      <c r="I152" s="80"/>
      <c r="J152" s="80"/>
      <c r="K152" s="80">
        <v>10</v>
      </c>
      <c r="L152" s="1">
        <v>5</v>
      </c>
      <c r="M152" s="2">
        <v>25.1</v>
      </c>
      <c r="N152" s="2">
        <v>25.1</v>
      </c>
      <c r="O152" s="4">
        <f t="shared" si="13"/>
        <v>20.744247787610625</v>
      </c>
      <c r="P152" s="1">
        <v>-4</v>
      </c>
      <c r="Q152" s="4">
        <f t="shared" si="11"/>
        <v>16.744247787610625</v>
      </c>
      <c r="R152" s="51"/>
      <c r="S152" s="1"/>
      <c r="T152" s="74"/>
      <c r="U152" s="74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53"/>
      <c r="CE152" s="53"/>
      <c r="CF152" s="53"/>
      <c r="CG152" s="53"/>
    </row>
    <row r="153" spans="1:85" ht="15.75" customHeight="1" x14ac:dyDescent="0.3">
      <c r="A153" s="83">
        <f t="shared" si="10"/>
        <v>145</v>
      </c>
      <c r="B153" s="1">
        <v>2026</v>
      </c>
      <c r="C153" s="1" t="s">
        <v>31</v>
      </c>
      <c r="D153" s="2" t="s">
        <v>174</v>
      </c>
      <c r="E153" s="5">
        <v>0</v>
      </c>
      <c r="F153" s="1"/>
      <c r="G153" s="80"/>
      <c r="H153" s="80"/>
      <c r="I153" s="80"/>
      <c r="J153" s="80"/>
      <c r="K153" s="80"/>
      <c r="L153" s="1">
        <v>6</v>
      </c>
      <c r="M153" s="2">
        <v>14.8</v>
      </c>
      <c r="N153" s="2">
        <v>14.8</v>
      </c>
      <c r="O153" s="4">
        <f t="shared" si="13"/>
        <v>10.261946902654872</v>
      </c>
      <c r="P153" s="1"/>
      <c r="Q153" s="4">
        <f t="shared" si="11"/>
        <v>10.261946902654872</v>
      </c>
      <c r="T153" s="75"/>
      <c r="U153" s="74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53"/>
      <c r="CE153" s="53"/>
      <c r="CF153" s="53"/>
      <c r="CG153" s="53"/>
    </row>
    <row r="154" spans="1:85" ht="15.75" customHeight="1" x14ac:dyDescent="0.3">
      <c r="A154" s="83">
        <f t="shared" si="10"/>
        <v>146</v>
      </c>
      <c r="B154" s="1">
        <v>2026</v>
      </c>
      <c r="C154" s="1" t="s">
        <v>31</v>
      </c>
      <c r="D154" s="2" t="s">
        <v>175</v>
      </c>
      <c r="E154" s="5">
        <v>2</v>
      </c>
      <c r="F154" s="1"/>
      <c r="G154" s="80"/>
      <c r="H154" s="80"/>
      <c r="I154" s="80"/>
      <c r="J154" s="80"/>
      <c r="K154" s="80">
        <v>10</v>
      </c>
      <c r="L154" s="1">
        <v>20</v>
      </c>
      <c r="M154" s="2">
        <v>15</v>
      </c>
      <c r="N154" s="2">
        <v>15</v>
      </c>
      <c r="O154" s="4">
        <f t="shared" si="13"/>
        <v>10.46548672566372</v>
      </c>
      <c r="P154" s="1"/>
      <c r="Q154" s="4">
        <f t="shared" si="11"/>
        <v>10.46548672566372</v>
      </c>
      <c r="R154" s="51"/>
      <c r="S154" s="1"/>
      <c r="T154" s="74"/>
      <c r="U154" s="74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53"/>
      <c r="CE154" s="53"/>
      <c r="CF154" s="53"/>
      <c r="CG154" s="53"/>
    </row>
    <row r="155" spans="1:85" ht="15.75" customHeight="1" x14ac:dyDescent="0.3">
      <c r="A155" s="83">
        <f t="shared" si="10"/>
        <v>147</v>
      </c>
      <c r="B155" s="1">
        <v>2026</v>
      </c>
      <c r="C155" s="1" t="s">
        <v>31</v>
      </c>
      <c r="D155" s="2" t="s">
        <v>176</v>
      </c>
      <c r="E155" s="5">
        <v>3</v>
      </c>
      <c r="F155" s="1"/>
      <c r="G155" s="80">
        <v>5</v>
      </c>
      <c r="H155" s="80">
        <v>10</v>
      </c>
      <c r="I155" s="80">
        <v>5</v>
      </c>
      <c r="J155" s="80">
        <v>10</v>
      </c>
      <c r="K155" s="80">
        <v>10</v>
      </c>
      <c r="L155" s="1">
        <v>20</v>
      </c>
      <c r="M155" s="2">
        <v>7.7</v>
      </c>
      <c r="N155" s="2">
        <v>7.7</v>
      </c>
      <c r="O155" s="4">
        <f t="shared" si="13"/>
        <v>3.0362831858407109</v>
      </c>
      <c r="P155" s="1"/>
      <c r="Q155" s="4">
        <f t="shared" si="11"/>
        <v>3.0362831858407109</v>
      </c>
      <c r="R155" s="1">
        <v>78</v>
      </c>
      <c r="S155" s="51">
        <v>83</v>
      </c>
      <c r="T155" s="74">
        <v>5</v>
      </c>
      <c r="U155" s="74">
        <v>5</v>
      </c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53"/>
      <c r="CE155" s="53"/>
      <c r="CF155" s="53"/>
      <c r="CG155" s="53"/>
    </row>
    <row r="156" spans="1:85" ht="15.75" customHeight="1" x14ac:dyDescent="0.3">
      <c r="A156" s="83">
        <f t="shared" si="10"/>
        <v>148</v>
      </c>
      <c r="B156" s="1">
        <v>2026</v>
      </c>
      <c r="C156" s="1" t="s">
        <v>31</v>
      </c>
      <c r="D156" s="2" t="s">
        <v>177</v>
      </c>
      <c r="E156" s="5">
        <v>0</v>
      </c>
      <c r="F156" s="1"/>
      <c r="G156" s="80">
        <v>5</v>
      </c>
      <c r="H156" s="80"/>
      <c r="I156" s="80"/>
      <c r="J156" s="80"/>
      <c r="K156" s="80">
        <v>10</v>
      </c>
      <c r="L156" s="1">
        <v>6</v>
      </c>
      <c r="M156" s="2">
        <v>17.5</v>
      </c>
      <c r="N156" s="2">
        <v>17.5</v>
      </c>
      <c r="O156" s="4">
        <f t="shared" si="13"/>
        <v>13.009734513274338</v>
      </c>
      <c r="P156" s="1"/>
      <c r="Q156" s="4">
        <f t="shared" si="11"/>
        <v>13.009734513274338</v>
      </c>
      <c r="R156" s="1"/>
      <c r="S156" s="51"/>
      <c r="T156" s="74"/>
      <c r="U156" s="74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53"/>
      <c r="CE156" s="53"/>
      <c r="CF156" s="53"/>
      <c r="CG156" s="53"/>
    </row>
    <row r="157" spans="1:85" ht="15.75" customHeight="1" x14ac:dyDescent="0.3">
      <c r="A157" s="83">
        <f t="shared" si="10"/>
        <v>149</v>
      </c>
      <c r="B157" s="1">
        <v>2026</v>
      </c>
      <c r="C157" s="1" t="s">
        <v>33</v>
      </c>
      <c r="D157" s="2" t="s">
        <v>178</v>
      </c>
      <c r="E157" s="5">
        <v>0</v>
      </c>
      <c r="F157" s="51"/>
      <c r="G157" s="80">
        <v>5</v>
      </c>
      <c r="H157" s="80"/>
      <c r="I157" s="80"/>
      <c r="J157" s="80"/>
      <c r="K157" s="80">
        <v>10</v>
      </c>
      <c r="L157" s="1">
        <v>5</v>
      </c>
      <c r="M157" s="2">
        <v>19.899999999999999</v>
      </c>
      <c r="N157" s="2">
        <v>19.899999999999999</v>
      </c>
      <c r="O157" s="4">
        <f>IF(N157=0,0,(N157*(105/113))+(63.2-71))</f>
        <v>10.691150442477877</v>
      </c>
      <c r="P157" s="1">
        <v>-4</v>
      </c>
      <c r="Q157" s="4">
        <f t="shared" si="11"/>
        <v>6.6911504424778769</v>
      </c>
      <c r="R157" s="1"/>
      <c r="S157" s="1"/>
      <c r="T157" s="74"/>
      <c r="U157" s="74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53"/>
      <c r="CE157" s="53"/>
      <c r="CF157" s="53"/>
      <c r="CG157" s="53"/>
    </row>
    <row r="158" spans="1:85" ht="15.75" customHeight="1" x14ac:dyDescent="0.3">
      <c r="A158" s="83">
        <f t="shared" si="10"/>
        <v>150</v>
      </c>
      <c r="B158" s="1">
        <v>2026</v>
      </c>
      <c r="C158" s="1" t="s">
        <v>31</v>
      </c>
      <c r="D158" s="2" t="s">
        <v>179</v>
      </c>
      <c r="E158" s="5">
        <v>0</v>
      </c>
      <c r="F158" s="51"/>
      <c r="G158" s="80"/>
      <c r="H158" s="80"/>
      <c r="I158" s="80"/>
      <c r="J158" s="80"/>
      <c r="K158" s="80"/>
      <c r="L158" s="1">
        <v>5</v>
      </c>
      <c r="M158" s="2">
        <v>10.6</v>
      </c>
      <c r="N158" s="2">
        <v>10.6</v>
      </c>
      <c r="O158" s="4">
        <f>IF(N158=0,0,(N158*(115/113))+(66.2-71))</f>
        <v>5.9876106194690291</v>
      </c>
      <c r="P158" s="1">
        <v>-4</v>
      </c>
      <c r="Q158" s="4">
        <f t="shared" si="11"/>
        <v>1.9876106194690291</v>
      </c>
      <c r="R158" s="1"/>
      <c r="S158" s="1"/>
      <c r="T158" s="74"/>
      <c r="U158" s="74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53"/>
      <c r="CE158" s="53"/>
      <c r="CF158" s="53"/>
      <c r="CG158" s="53"/>
    </row>
    <row r="159" spans="1:85" ht="15" customHeight="1" x14ac:dyDescent="0.3">
      <c r="A159" s="83">
        <f t="shared" si="10"/>
        <v>151</v>
      </c>
      <c r="B159" s="1">
        <v>2026</v>
      </c>
      <c r="C159" s="1" t="s">
        <v>31</v>
      </c>
      <c r="D159" s="2" t="s">
        <v>180</v>
      </c>
      <c r="E159" s="5">
        <v>1</v>
      </c>
      <c r="F159" s="51"/>
      <c r="G159" s="80"/>
      <c r="H159" s="80"/>
      <c r="I159" s="80"/>
      <c r="J159" s="80"/>
      <c r="K159" s="80">
        <v>10</v>
      </c>
      <c r="L159" s="1">
        <v>20</v>
      </c>
      <c r="M159" s="2">
        <v>12.2</v>
      </c>
      <c r="N159" s="2">
        <v>12.7</v>
      </c>
      <c r="O159" s="4">
        <f>IF(N159=0,0,(N159*(115/113))+(66.2-71))</f>
        <v>8.1247787610619486</v>
      </c>
      <c r="P159" s="1"/>
      <c r="Q159" s="4">
        <f t="shared" si="11"/>
        <v>8.1247787610619486</v>
      </c>
      <c r="R159" s="1"/>
      <c r="S159" s="1"/>
      <c r="T159" s="74"/>
      <c r="U159" s="74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53"/>
      <c r="CE159" s="53"/>
      <c r="CF159" s="53"/>
      <c r="CG159" s="53"/>
    </row>
    <row r="160" spans="1:85" ht="15.75" customHeight="1" x14ac:dyDescent="0.3">
      <c r="A160" s="83">
        <f t="shared" si="10"/>
        <v>152</v>
      </c>
      <c r="B160" s="1">
        <v>2026</v>
      </c>
      <c r="C160" s="1" t="s">
        <v>33</v>
      </c>
      <c r="D160" s="2" t="s">
        <v>181</v>
      </c>
      <c r="E160" s="5">
        <v>0</v>
      </c>
      <c r="F160" s="1"/>
      <c r="G160" s="80"/>
      <c r="H160" s="80"/>
      <c r="I160" s="80"/>
      <c r="J160" s="80"/>
      <c r="K160" s="80">
        <v>10</v>
      </c>
      <c r="L160" s="1">
        <v>5</v>
      </c>
      <c r="M160" s="2">
        <v>21</v>
      </c>
      <c r="N160" s="2">
        <v>21</v>
      </c>
      <c r="O160" s="4">
        <f>IF(N160=0,0,(N160*(105/113))+(63.2-71))</f>
        <v>11.713274336283188</v>
      </c>
      <c r="P160" s="1">
        <v>-4</v>
      </c>
      <c r="Q160" s="4">
        <f t="shared" si="11"/>
        <v>7.7132743362831881</v>
      </c>
      <c r="R160" s="1"/>
      <c r="S160" s="51"/>
      <c r="T160" s="74"/>
      <c r="U160" s="74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53"/>
      <c r="CE160" s="53"/>
      <c r="CF160" s="53"/>
      <c r="CG160" s="53"/>
    </row>
    <row r="161" spans="1:85" ht="14.25" customHeight="1" x14ac:dyDescent="0.3">
      <c r="A161" s="83">
        <f t="shared" si="10"/>
        <v>153</v>
      </c>
      <c r="B161" s="1">
        <v>2026</v>
      </c>
      <c r="C161" s="1" t="s">
        <v>31</v>
      </c>
      <c r="D161" s="2" t="s">
        <v>182</v>
      </c>
      <c r="E161" s="5">
        <v>5</v>
      </c>
      <c r="F161" s="1"/>
      <c r="G161" s="80" t="s">
        <v>385</v>
      </c>
      <c r="H161" s="80" t="s">
        <v>385</v>
      </c>
      <c r="I161" s="80"/>
      <c r="J161" s="80"/>
      <c r="K161" s="80">
        <v>10</v>
      </c>
      <c r="L161" s="1">
        <v>20</v>
      </c>
      <c r="M161" s="2">
        <v>9.9</v>
      </c>
      <c r="N161" s="2">
        <v>9.9</v>
      </c>
      <c r="O161" s="4">
        <f>IF(N161=0,0,(N161*(115/113))+(66.2-71))</f>
        <v>5.2752212389380571</v>
      </c>
      <c r="P161" s="1"/>
      <c r="Q161" s="4">
        <f t="shared" si="11"/>
        <v>5.2752212389380571</v>
      </c>
      <c r="R161" s="1">
        <v>83</v>
      </c>
      <c r="S161" s="1"/>
      <c r="T161" s="74">
        <v>5</v>
      </c>
      <c r="U161" s="74"/>
      <c r="V161" s="2"/>
      <c r="W161" s="2"/>
      <c r="X161" s="2"/>
      <c r="Y161" s="2"/>
      <c r="Z161" s="2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  <c r="BF161" s="53"/>
      <c r="BG161" s="53"/>
      <c r="BH161" s="53"/>
      <c r="BI161" s="53"/>
      <c r="BJ161" s="53"/>
      <c r="BK161" s="53"/>
      <c r="BL161" s="53"/>
      <c r="BM161" s="53"/>
      <c r="BN161" s="53"/>
      <c r="BO161" s="53"/>
      <c r="BP161" s="53"/>
      <c r="BQ161" s="53"/>
      <c r="BR161" s="53"/>
      <c r="BS161" s="53"/>
      <c r="BT161" s="53"/>
      <c r="BU161" s="53"/>
      <c r="BV161" s="53"/>
      <c r="BW161" s="53"/>
      <c r="BX161" s="53"/>
      <c r="BY161" s="53"/>
      <c r="BZ161" s="53"/>
      <c r="CA161" s="53"/>
      <c r="CB161" s="53"/>
      <c r="CC161" s="53"/>
      <c r="CD161" s="53"/>
      <c r="CE161" s="53"/>
      <c r="CF161" s="53"/>
      <c r="CG161" s="53"/>
    </row>
    <row r="162" spans="1:85" ht="15.75" customHeight="1" x14ac:dyDescent="0.3">
      <c r="A162" s="83">
        <f t="shared" si="10"/>
        <v>154</v>
      </c>
      <c r="B162" s="1">
        <v>2026</v>
      </c>
      <c r="C162" s="1" t="s">
        <v>31</v>
      </c>
      <c r="D162" s="2" t="s">
        <v>183</v>
      </c>
      <c r="E162" s="5">
        <v>0</v>
      </c>
      <c r="F162" s="1"/>
      <c r="G162" s="80"/>
      <c r="H162" s="80"/>
      <c r="I162" s="80"/>
      <c r="J162" s="80"/>
      <c r="K162" s="80"/>
      <c r="L162" s="1">
        <v>20</v>
      </c>
      <c r="M162" s="2">
        <v>14.7</v>
      </c>
      <c r="N162" s="2">
        <v>14.7</v>
      </c>
      <c r="O162" s="4">
        <f>IF(N162=0,0,(N162*(115/113))+(66.2-71))</f>
        <v>10.160176991150445</v>
      </c>
      <c r="P162" s="1"/>
      <c r="Q162" s="4">
        <f t="shared" si="11"/>
        <v>10.160176991150445</v>
      </c>
      <c r="R162" s="1"/>
      <c r="S162" s="1"/>
      <c r="T162" s="74"/>
      <c r="U162" s="75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53"/>
      <c r="CE162" s="53"/>
      <c r="CF162" s="53"/>
      <c r="CG162" s="53"/>
    </row>
    <row r="163" spans="1:85" ht="15.75" customHeight="1" x14ac:dyDescent="0.3">
      <c r="A163" s="83">
        <f t="shared" si="10"/>
        <v>155</v>
      </c>
      <c r="B163" s="1">
        <v>2026</v>
      </c>
      <c r="C163" s="1" t="s">
        <v>31</v>
      </c>
      <c r="D163" s="59" t="s">
        <v>184</v>
      </c>
      <c r="E163" s="5">
        <v>0</v>
      </c>
      <c r="F163" s="1"/>
      <c r="G163" s="80"/>
      <c r="H163" s="80"/>
      <c r="I163" s="80"/>
      <c r="J163" s="80"/>
      <c r="K163" s="80"/>
      <c r="L163" s="1">
        <v>1</v>
      </c>
      <c r="M163" s="2">
        <v>0</v>
      </c>
      <c r="N163" s="2">
        <v>0</v>
      </c>
      <c r="O163" s="4">
        <f>IF(N163=0,0,(N163*(115/113))+(66.2-71))</f>
        <v>0</v>
      </c>
      <c r="P163" s="1"/>
      <c r="Q163" s="4">
        <f t="shared" si="11"/>
        <v>0</v>
      </c>
      <c r="R163" s="1"/>
      <c r="S163" s="1"/>
      <c r="T163" s="74"/>
      <c r="U163" s="75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53"/>
      <c r="CE163" s="53"/>
      <c r="CF163" s="53"/>
      <c r="CG163" s="53"/>
    </row>
    <row r="164" spans="1:85" ht="15.75" customHeight="1" x14ac:dyDescent="0.3">
      <c r="A164" s="83">
        <f t="shared" si="10"/>
        <v>156</v>
      </c>
      <c r="B164" s="1">
        <v>2026</v>
      </c>
      <c r="C164" s="1" t="s">
        <v>31</v>
      </c>
      <c r="D164" s="59" t="s">
        <v>185</v>
      </c>
      <c r="E164" s="5">
        <v>0</v>
      </c>
      <c r="F164" s="1"/>
      <c r="G164" s="80"/>
      <c r="H164" s="80"/>
      <c r="I164" s="80"/>
      <c r="J164" s="80"/>
      <c r="K164" s="80"/>
      <c r="L164" s="1">
        <v>1</v>
      </c>
      <c r="M164" s="2">
        <v>0</v>
      </c>
      <c r="N164" s="2">
        <v>0</v>
      </c>
      <c r="O164" s="4">
        <f>IF(N164=0,0,(N164*(115/113))+(66.2-71))</f>
        <v>0</v>
      </c>
      <c r="P164" s="1"/>
      <c r="Q164" s="4">
        <f t="shared" si="11"/>
        <v>0</v>
      </c>
      <c r="R164" s="1"/>
      <c r="S164" s="1"/>
      <c r="T164" s="74"/>
      <c r="U164" s="75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53"/>
      <c r="CE164" s="53"/>
      <c r="CF164" s="53"/>
      <c r="CG164" s="53"/>
    </row>
    <row r="165" spans="1:85" ht="15.75" customHeight="1" x14ac:dyDescent="0.3">
      <c r="A165" s="83">
        <f t="shared" si="10"/>
        <v>157</v>
      </c>
      <c r="B165" s="1">
        <v>2026</v>
      </c>
      <c r="C165" s="1" t="s">
        <v>33</v>
      </c>
      <c r="D165" s="2" t="s">
        <v>186</v>
      </c>
      <c r="E165" s="5">
        <v>0</v>
      </c>
      <c r="F165" s="1"/>
      <c r="G165" s="80"/>
      <c r="H165" s="80"/>
      <c r="I165" s="80"/>
      <c r="J165" s="80"/>
      <c r="K165" s="80">
        <v>10</v>
      </c>
      <c r="L165" s="1">
        <v>20</v>
      </c>
      <c r="M165" s="2">
        <v>21.8</v>
      </c>
      <c r="N165" s="2">
        <v>21.8</v>
      </c>
      <c r="O165" s="4">
        <f>IF(N165=0,0,(N165*(105/113))+(63.2-71))</f>
        <v>12.456637168141597</v>
      </c>
      <c r="P165" s="1"/>
      <c r="Q165" s="4">
        <f t="shared" si="11"/>
        <v>12.456637168141597</v>
      </c>
      <c r="R165" s="1"/>
      <c r="S165" s="1"/>
      <c r="T165" s="74"/>
      <c r="U165" s="74"/>
      <c r="V165" s="2"/>
      <c r="W165" s="2"/>
      <c r="X165" s="53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53"/>
      <c r="CE165" s="53"/>
      <c r="CF165" s="53"/>
      <c r="CG165" s="53"/>
    </row>
    <row r="166" spans="1:85" ht="15.75" customHeight="1" x14ac:dyDescent="0.3">
      <c r="A166" s="83">
        <f t="shared" si="10"/>
        <v>158</v>
      </c>
      <c r="B166" s="1">
        <v>2026</v>
      </c>
      <c r="C166" s="51" t="s">
        <v>31</v>
      </c>
      <c r="D166" s="53" t="s">
        <v>187</v>
      </c>
      <c r="E166" s="5">
        <v>0</v>
      </c>
      <c r="F166" s="1"/>
      <c r="G166" s="80"/>
      <c r="H166" s="80"/>
      <c r="I166" s="80"/>
      <c r="J166" s="80"/>
      <c r="K166" s="80">
        <v>10</v>
      </c>
      <c r="L166" s="1">
        <v>20</v>
      </c>
      <c r="M166" s="2">
        <v>10.9</v>
      </c>
      <c r="N166" s="2">
        <v>10.9</v>
      </c>
      <c r="O166" s="4">
        <f>IF(N166=0,0,(N166*(115/113))+(66.2-71))</f>
        <v>6.2929203539823035</v>
      </c>
      <c r="P166" s="1"/>
      <c r="Q166" s="4">
        <f t="shared" si="11"/>
        <v>6.2929203539823035</v>
      </c>
      <c r="R166" s="1"/>
      <c r="S166" s="51"/>
      <c r="T166" s="75"/>
      <c r="U166" s="75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53"/>
      <c r="CE166" s="53"/>
      <c r="CF166" s="53"/>
      <c r="CG166" s="53"/>
    </row>
    <row r="167" spans="1:85" ht="15.65" customHeight="1" x14ac:dyDescent="0.3">
      <c r="A167" s="83">
        <f t="shared" si="10"/>
        <v>159</v>
      </c>
      <c r="B167" s="1">
        <v>2026</v>
      </c>
      <c r="C167" s="1" t="s">
        <v>33</v>
      </c>
      <c r="D167" s="2" t="s">
        <v>188</v>
      </c>
      <c r="E167" s="5">
        <v>3</v>
      </c>
      <c r="F167" s="1"/>
      <c r="G167" s="80"/>
      <c r="H167" s="80"/>
      <c r="I167" s="80">
        <v>5</v>
      </c>
      <c r="J167" s="80">
        <v>10</v>
      </c>
      <c r="K167" s="80">
        <v>10</v>
      </c>
      <c r="L167" s="1">
        <v>20</v>
      </c>
      <c r="M167" s="2">
        <v>20.399999999999999</v>
      </c>
      <c r="N167" s="2">
        <v>21.1</v>
      </c>
      <c r="O167" s="4">
        <f>IF(N167=0,0,(N167*(105/113))+(63.2-71))</f>
        <v>11.806194690265492</v>
      </c>
      <c r="P167" s="1"/>
      <c r="Q167" s="4">
        <f t="shared" si="11"/>
        <v>11.806194690265492</v>
      </c>
      <c r="R167" s="1"/>
      <c r="S167" s="1">
        <v>86</v>
      </c>
      <c r="T167" s="74"/>
      <c r="U167" s="74">
        <v>5</v>
      </c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53"/>
      <c r="CE167" s="53"/>
      <c r="CF167" s="53"/>
      <c r="CG167" s="53"/>
    </row>
    <row r="168" spans="1:85" ht="15.65" customHeight="1" x14ac:dyDescent="0.3">
      <c r="A168" s="83">
        <f t="shared" si="10"/>
        <v>160</v>
      </c>
      <c r="B168" s="1">
        <v>2026</v>
      </c>
      <c r="C168" s="1" t="s">
        <v>33</v>
      </c>
      <c r="D168" s="2" t="s">
        <v>189</v>
      </c>
      <c r="E168" s="5">
        <v>0</v>
      </c>
      <c r="F168" s="1"/>
      <c r="G168" s="80"/>
      <c r="H168" s="80"/>
      <c r="I168" s="80"/>
      <c r="J168" s="80"/>
      <c r="K168" s="80"/>
      <c r="L168" s="1">
        <v>6</v>
      </c>
      <c r="M168" s="2">
        <v>21.4</v>
      </c>
      <c r="N168" s="2">
        <v>21.4</v>
      </c>
      <c r="O168" s="4">
        <f>IF(N168=0,0,(N168*(105/113))+(63.2-71))</f>
        <v>12.084955752212391</v>
      </c>
      <c r="P168" s="1"/>
      <c r="Q168" s="4">
        <f t="shared" si="11"/>
        <v>12.084955752212391</v>
      </c>
      <c r="R168" s="1"/>
      <c r="S168" s="1"/>
      <c r="T168" s="74"/>
      <c r="U168" s="74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53"/>
      <c r="CE168" s="53"/>
      <c r="CF168" s="53"/>
      <c r="CG168" s="53"/>
    </row>
    <row r="169" spans="1:85" ht="15.65" customHeight="1" x14ac:dyDescent="0.3">
      <c r="A169" s="83">
        <f t="shared" si="10"/>
        <v>161</v>
      </c>
      <c r="B169" s="1">
        <v>2026</v>
      </c>
      <c r="C169" s="1" t="s">
        <v>31</v>
      </c>
      <c r="D169" s="59" t="s">
        <v>190</v>
      </c>
      <c r="E169" s="5">
        <v>0</v>
      </c>
      <c r="F169" s="1"/>
      <c r="G169" s="80"/>
      <c r="H169" s="80"/>
      <c r="I169" s="80"/>
      <c r="J169" s="80"/>
      <c r="K169" s="80"/>
      <c r="L169" s="1">
        <v>1</v>
      </c>
      <c r="M169" s="2">
        <v>0</v>
      </c>
      <c r="N169" s="2">
        <v>0</v>
      </c>
      <c r="O169" s="4">
        <f>IF(N169=0,0,(N169*(115/113))+(66.2-71))</f>
        <v>0</v>
      </c>
      <c r="P169" s="1"/>
      <c r="Q169" s="4">
        <f t="shared" si="11"/>
        <v>0</v>
      </c>
      <c r="R169" s="1"/>
      <c r="S169" s="1"/>
      <c r="T169" s="74"/>
      <c r="U169" s="74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53"/>
      <c r="CE169" s="53"/>
      <c r="CF169" s="53"/>
      <c r="CG169" s="53"/>
    </row>
    <row r="170" spans="1:85" ht="15.65" customHeight="1" x14ac:dyDescent="0.3">
      <c r="A170" s="83">
        <f t="shared" si="10"/>
        <v>162</v>
      </c>
      <c r="B170" s="1">
        <v>2026</v>
      </c>
      <c r="C170" s="1" t="s">
        <v>31</v>
      </c>
      <c r="D170" s="2" t="s">
        <v>191</v>
      </c>
      <c r="E170" s="5">
        <v>0</v>
      </c>
      <c r="F170" s="1"/>
      <c r="G170" s="80"/>
      <c r="H170" s="80"/>
      <c r="I170" s="80"/>
      <c r="J170" s="80"/>
      <c r="K170" s="80"/>
      <c r="L170" s="1">
        <v>20</v>
      </c>
      <c r="M170" s="2">
        <v>13.4</v>
      </c>
      <c r="N170" s="2">
        <v>13.4</v>
      </c>
      <c r="O170" s="4">
        <f>IF(N170=0,0,(N170*(115/113))+(66.2-71))</f>
        <v>8.8371681415929242</v>
      </c>
      <c r="P170" s="1"/>
      <c r="Q170" s="4">
        <f t="shared" si="11"/>
        <v>8.8371681415929242</v>
      </c>
      <c r="R170" s="1"/>
      <c r="S170" s="1"/>
      <c r="T170" s="74"/>
      <c r="U170" s="74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53"/>
      <c r="CE170" s="53"/>
      <c r="CF170" s="53"/>
      <c r="CG170" s="53"/>
    </row>
    <row r="171" spans="1:85" ht="15.65" customHeight="1" x14ac:dyDescent="0.3">
      <c r="A171" s="83">
        <f t="shared" si="10"/>
        <v>163</v>
      </c>
      <c r="B171" s="1">
        <v>2026</v>
      </c>
      <c r="C171" s="1" t="s">
        <v>33</v>
      </c>
      <c r="D171" s="2" t="s">
        <v>192</v>
      </c>
      <c r="E171" s="5">
        <v>0</v>
      </c>
      <c r="F171" s="1"/>
      <c r="G171" s="80"/>
      <c r="H171" s="80"/>
      <c r="I171" s="97"/>
      <c r="J171" s="80"/>
      <c r="K171" s="80"/>
      <c r="L171" s="51">
        <v>20</v>
      </c>
      <c r="M171" s="2">
        <v>18.2</v>
      </c>
      <c r="N171" s="2">
        <v>18.2</v>
      </c>
      <c r="O171" s="4">
        <f>IF(N171=0,0,(N171*(105/113))+(63.2-71))</f>
        <v>9.1115044247787615</v>
      </c>
      <c r="P171" s="51"/>
      <c r="Q171" s="4">
        <f t="shared" si="11"/>
        <v>9.1115044247787615</v>
      </c>
      <c r="R171" s="1"/>
      <c r="S171" s="1"/>
      <c r="T171" s="74"/>
      <c r="U171" s="75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53"/>
      <c r="CE171" s="53"/>
      <c r="CF171" s="53"/>
      <c r="CG171" s="53"/>
    </row>
    <row r="172" spans="1:85" ht="15.65" customHeight="1" x14ac:dyDescent="0.3">
      <c r="A172" s="83">
        <f t="shared" si="10"/>
        <v>164</v>
      </c>
      <c r="B172" s="1">
        <v>2026</v>
      </c>
      <c r="C172" s="1" t="s">
        <v>31</v>
      </c>
      <c r="D172" s="2" t="s">
        <v>193</v>
      </c>
      <c r="E172" s="5">
        <v>0</v>
      </c>
      <c r="F172" s="1"/>
      <c r="G172" s="80"/>
      <c r="H172" s="80"/>
      <c r="I172" s="80"/>
      <c r="J172" s="80"/>
      <c r="K172" s="80">
        <v>10</v>
      </c>
      <c r="L172" s="51">
        <v>20</v>
      </c>
      <c r="M172" s="2">
        <v>9.9</v>
      </c>
      <c r="N172" s="2">
        <v>9.9</v>
      </c>
      <c r="O172" s="4">
        <f t="shared" ref="O172:O178" si="14">IF(N172=0,0,(N172*(115/113))+(66.2-71))</f>
        <v>5.2752212389380571</v>
      </c>
      <c r="P172" s="51"/>
      <c r="Q172" s="4">
        <f t="shared" si="11"/>
        <v>5.2752212389380571</v>
      </c>
      <c r="R172" s="1"/>
      <c r="S172" s="1"/>
      <c r="T172" s="74"/>
      <c r="U172" s="75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53"/>
      <c r="CE172" s="53"/>
      <c r="CF172" s="53"/>
      <c r="CG172" s="53"/>
    </row>
    <row r="173" spans="1:85" ht="15.65" customHeight="1" x14ac:dyDescent="0.3">
      <c r="A173" s="83">
        <f t="shared" si="10"/>
        <v>165</v>
      </c>
      <c r="B173" s="1">
        <v>2026</v>
      </c>
      <c r="C173" s="1" t="s">
        <v>31</v>
      </c>
      <c r="D173" s="59" t="s">
        <v>194</v>
      </c>
      <c r="E173" s="5">
        <v>0</v>
      </c>
      <c r="F173" s="1"/>
      <c r="G173" s="80"/>
      <c r="H173" s="80"/>
      <c r="I173" s="80"/>
      <c r="J173" s="80"/>
      <c r="K173" s="80">
        <v>10</v>
      </c>
      <c r="L173" s="51">
        <v>3</v>
      </c>
      <c r="M173" s="2">
        <v>0</v>
      </c>
      <c r="N173" s="2">
        <v>0</v>
      </c>
      <c r="O173" s="4">
        <f t="shared" si="14"/>
        <v>0</v>
      </c>
      <c r="P173" s="51"/>
      <c r="Q173" s="4">
        <f t="shared" si="11"/>
        <v>0</v>
      </c>
      <c r="R173" s="1"/>
      <c r="S173" s="1"/>
      <c r="T173" s="74"/>
      <c r="U173" s="75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53"/>
      <c r="CE173" s="53"/>
      <c r="CF173" s="53"/>
      <c r="CG173" s="53"/>
    </row>
    <row r="174" spans="1:85" ht="15.75" customHeight="1" x14ac:dyDescent="0.3">
      <c r="A174" s="83">
        <f t="shared" si="10"/>
        <v>166</v>
      </c>
      <c r="B174" s="1">
        <v>2026</v>
      </c>
      <c r="C174" s="1" t="s">
        <v>31</v>
      </c>
      <c r="D174" s="2" t="s">
        <v>195</v>
      </c>
      <c r="E174" s="5">
        <v>0</v>
      </c>
      <c r="F174" s="1"/>
      <c r="G174" s="80"/>
      <c r="H174" s="80"/>
      <c r="I174" s="80"/>
      <c r="J174" s="80"/>
      <c r="K174" s="80">
        <v>10</v>
      </c>
      <c r="L174" s="51">
        <v>12</v>
      </c>
      <c r="M174" s="2">
        <v>20.9</v>
      </c>
      <c r="N174" s="2">
        <v>20.9</v>
      </c>
      <c r="O174" s="4">
        <f t="shared" si="14"/>
        <v>16.469911504424779</v>
      </c>
      <c r="P174" s="51"/>
      <c r="Q174" s="4">
        <f t="shared" si="11"/>
        <v>16.469911504424779</v>
      </c>
      <c r="R174" s="1"/>
      <c r="S174" s="1"/>
      <c r="T174" s="74"/>
      <c r="U174" s="75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53"/>
      <c r="CE174" s="53"/>
      <c r="CF174" s="53"/>
      <c r="CG174" s="53"/>
    </row>
    <row r="175" spans="1:85" ht="15.75" customHeight="1" x14ac:dyDescent="0.3">
      <c r="A175" s="83">
        <f t="shared" si="10"/>
        <v>167</v>
      </c>
      <c r="B175" s="1">
        <v>2026</v>
      </c>
      <c r="C175" s="1" t="s">
        <v>31</v>
      </c>
      <c r="D175" s="2" t="s">
        <v>196</v>
      </c>
      <c r="E175" s="5">
        <v>3</v>
      </c>
      <c r="F175" s="1"/>
      <c r="G175" s="80">
        <v>5</v>
      </c>
      <c r="H175" s="80">
        <v>10</v>
      </c>
      <c r="I175" s="80">
        <v>5</v>
      </c>
      <c r="J175" s="80"/>
      <c r="K175" s="80">
        <v>10</v>
      </c>
      <c r="L175" s="51">
        <v>14</v>
      </c>
      <c r="M175" s="2">
        <v>6.3</v>
      </c>
      <c r="N175" s="2">
        <v>6.3</v>
      </c>
      <c r="O175" s="4">
        <f t="shared" si="14"/>
        <v>1.6115044247787642</v>
      </c>
      <c r="P175" s="51"/>
      <c r="Q175" s="4">
        <f t="shared" si="11"/>
        <v>1.6115044247787642</v>
      </c>
      <c r="R175" s="1">
        <v>67</v>
      </c>
      <c r="S175" s="1"/>
      <c r="T175" s="74">
        <v>5</v>
      </c>
      <c r="U175" s="75">
        <v>5</v>
      </c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53"/>
      <c r="CE175" s="53"/>
      <c r="CF175" s="53"/>
      <c r="CG175" s="53"/>
    </row>
    <row r="176" spans="1:85" ht="15.65" customHeight="1" x14ac:dyDescent="0.3">
      <c r="A176" s="83">
        <f t="shared" si="10"/>
        <v>168</v>
      </c>
      <c r="B176" s="1">
        <v>2026</v>
      </c>
      <c r="C176" s="1" t="s">
        <v>31</v>
      </c>
      <c r="D176" s="59" t="s">
        <v>197</v>
      </c>
      <c r="E176" s="5">
        <v>0</v>
      </c>
      <c r="F176" s="1"/>
      <c r="G176" s="80"/>
      <c r="H176" s="80"/>
      <c r="I176" s="80"/>
      <c r="J176" s="80"/>
      <c r="K176" s="80"/>
      <c r="L176" s="51">
        <v>0</v>
      </c>
      <c r="M176" s="2">
        <v>0</v>
      </c>
      <c r="N176" s="2">
        <v>0</v>
      </c>
      <c r="O176" s="4">
        <f t="shared" si="14"/>
        <v>0</v>
      </c>
      <c r="P176" s="51"/>
      <c r="Q176" s="4">
        <f t="shared" si="11"/>
        <v>0</v>
      </c>
      <c r="R176" s="1"/>
      <c r="S176" s="1"/>
      <c r="T176" s="74"/>
      <c r="U176" s="75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53"/>
      <c r="CE176" s="53"/>
      <c r="CF176" s="53"/>
      <c r="CG176" s="53"/>
    </row>
    <row r="177" spans="1:85" ht="15.75" customHeight="1" x14ac:dyDescent="0.3">
      <c r="A177" s="83">
        <f t="shared" si="10"/>
        <v>169</v>
      </c>
      <c r="B177" s="1">
        <v>2026</v>
      </c>
      <c r="C177" s="1" t="s">
        <v>31</v>
      </c>
      <c r="D177" s="53" t="s">
        <v>198</v>
      </c>
      <c r="E177" s="5">
        <v>1</v>
      </c>
      <c r="F177" s="1"/>
      <c r="G177" s="80">
        <v>5</v>
      </c>
      <c r="H177" s="80">
        <v>10</v>
      </c>
      <c r="I177" s="80">
        <v>5</v>
      </c>
      <c r="J177" s="80"/>
      <c r="K177" s="80">
        <v>10</v>
      </c>
      <c r="L177" s="51">
        <v>20</v>
      </c>
      <c r="M177" s="2">
        <v>15.6</v>
      </c>
      <c r="N177" s="2">
        <v>15.6</v>
      </c>
      <c r="O177" s="4">
        <f t="shared" si="14"/>
        <v>11.076106194690269</v>
      </c>
      <c r="P177" s="51"/>
      <c r="Q177" s="4">
        <f t="shared" si="11"/>
        <v>11.076106194690269</v>
      </c>
      <c r="R177" s="1">
        <v>81</v>
      </c>
      <c r="S177" s="1"/>
      <c r="T177" s="74">
        <v>5</v>
      </c>
      <c r="U177" s="74">
        <v>5</v>
      </c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53"/>
      <c r="CE177" s="53"/>
      <c r="CF177" s="53"/>
      <c r="CG177" s="53"/>
    </row>
    <row r="178" spans="1:85" ht="15.65" customHeight="1" x14ac:dyDescent="0.3">
      <c r="A178" s="83">
        <f t="shared" si="10"/>
        <v>170</v>
      </c>
      <c r="B178" s="1">
        <v>2026</v>
      </c>
      <c r="C178" s="1" t="s">
        <v>31</v>
      </c>
      <c r="D178" s="53" t="s">
        <v>199</v>
      </c>
      <c r="E178" s="5">
        <v>1</v>
      </c>
      <c r="F178" s="1"/>
      <c r="G178" s="80"/>
      <c r="H178" s="80"/>
      <c r="I178" s="80"/>
      <c r="J178" s="80"/>
      <c r="K178" s="80"/>
      <c r="L178" s="51">
        <v>12</v>
      </c>
      <c r="M178" s="2">
        <v>8.6999999999999993</v>
      </c>
      <c r="N178" s="2">
        <v>8.6999999999999993</v>
      </c>
      <c r="O178" s="4">
        <f t="shared" si="14"/>
        <v>4.0539823008849574</v>
      </c>
      <c r="P178" s="51"/>
      <c r="Q178" s="4">
        <f t="shared" si="11"/>
        <v>4.0539823008849574</v>
      </c>
      <c r="R178" s="1"/>
      <c r="S178" s="1"/>
      <c r="T178" s="74"/>
      <c r="U178" s="74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53"/>
      <c r="CE178" s="53"/>
      <c r="CF178" s="53"/>
      <c r="CG178" s="53"/>
    </row>
    <row r="179" spans="1:85" ht="15.65" customHeight="1" x14ac:dyDescent="0.3">
      <c r="A179" s="83">
        <f t="shared" si="10"/>
        <v>171</v>
      </c>
      <c r="B179" s="1">
        <v>2026</v>
      </c>
      <c r="C179" s="1" t="s">
        <v>33</v>
      </c>
      <c r="D179" s="53" t="s">
        <v>200</v>
      </c>
      <c r="E179" s="5">
        <v>0</v>
      </c>
      <c r="F179" s="1"/>
      <c r="G179" s="80"/>
      <c r="H179" s="80"/>
      <c r="I179" s="80"/>
      <c r="J179" s="80"/>
      <c r="K179" s="80">
        <v>10</v>
      </c>
      <c r="L179" s="51">
        <v>6</v>
      </c>
      <c r="M179" s="2">
        <v>28</v>
      </c>
      <c r="N179" s="2">
        <v>28</v>
      </c>
      <c r="O179" s="4">
        <f>IF(N179=0,0,(N179*(105/113))+(63.2-71))</f>
        <v>18.217699115044251</v>
      </c>
      <c r="P179" s="51"/>
      <c r="Q179" s="4">
        <f t="shared" si="11"/>
        <v>18.217699115044251</v>
      </c>
      <c r="R179" s="1"/>
      <c r="S179" s="1"/>
      <c r="T179" s="74"/>
      <c r="U179" s="74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53"/>
      <c r="CE179" s="53"/>
      <c r="CF179" s="53"/>
      <c r="CG179" s="53"/>
    </row>
    <row r="180" spans="1:85" ht="15.65" customHeight="1" x14ac:dyDescent="0.3">
      <c r="A180" s="83">
        <f t="shared" si="10"/>
        <v>172</v>
      </c>
      <c r="B180" s="1">
        <v>2026</v>
      </c>
      <c r="C180" s="1" t="s">
        <v>31</v>
      </c>
      <c r="D180" s="2" t="s">
        <v>201</v>
      </c>
      <c r="E180" s="5">
        <v>1</v>
      </c>
      <c r="F180" s="51"/>
      <c r="G180" s="80">
        <v>5</v>
      </c>
      <c r="H180" s="80">
        <v>10</v>
      </c>
      <c r="I180" s="80"/>
      <c r="J180" s="80"/>
      <c r="K180" s="80">
        <v>10</v>
      </c>
      <c r="L180" s="1">
        <v>20</v>
      </c>
      <c r="M180" s="2">
        <v>11.1</v>
      </c>
      <c r="N180" s="2">
        <v>11.1</v>
      </c>
      <c r="O180" s="4">
        <f>IF(N180=0,0,(N180*(115/113))+(66.2-71))</f>
        <v>6.4964601769911532</v>
      </c>
      <c r="P180" s="1"/>
      <c r="Q180" s="4">
        <f t="shared" si="11"/>
        <v>6.4964601769911532</v>
      </c>
      <c r="R180" s="1">
        <v>78</v>
      </c>
      <c r="S180" s="1"/>
      <c r="T180" s="74">
        <v>5</v>
      </c>
      <c r="U180" s="74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53"/>
      <c r="CE180" s="53"/>
      <c r="CF180" s="53"/>
      <c r="CG180" s="53"/>
    </row>
    <row r="181" spans="1:85" ht="15.65" customHeight="1" x14ac:dyDescent="0.3">
      <c r="A181" s="83">
        <f t="shared" si="10"/>
        <v>173</v>
      </c>
      <c r="B181" s="1">
        <v>2026</v>
      </c>
      <c r="C181" s="1" t="s">
        <v>31</v>
      </c>
      <c r="D181" s="53" t="s">
        <v>202</v>
      </c>
      <c r="E181" s="5">
        <v>0</v>
      </c>
      <c r="F181" s="1"/>
      <c r="G181" s="80"/>
      <c r="H181" s="80"/>
      <c r="I181" s="80">
        <v>5</v>
      </c>
      <c r="J181" s="80"/>
      <c r="K181" s="80">
        <v>10</v>
      </c>
      <c r="L181" s="51">
        <v>20</v>
      </c>
      <c r="M181" s="2">
        <v>13.2</v>
      </c>
      <c r="N181" s="2">
        <v>13.2</v>
      </c>
      <c r="O181" s="4">
        <f>IF(N181=0,0,(N181*(115/113))+(66.2-71))</f>
        <v>8.6336283185840728</v>
      </c>
      <c r="P181" s="51"/>
      <c r="Q181" s="4">
        <f t="shared" si="11"/>
        <v>8.6336283185840728</v>
      </c>
      <c r="R181" s="1"/>
      <c r="S181" s="1"/>
      <c r="T181" s="74"/>
      <c r="U181" s="74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53"/>
      <c r="CE181" s="53"/>
      <c r="CF181" s="53"/>
      <c r="CG181" s="53"/>
    </row>
    <row r="182" spans="1:85" ht="15.65" customHeight="1" x14ac:dyDescent="0.3">
      <c r="A182" s="83">
        <f t="shared" si="10"/>
        <v>174</v>
      </c>
      <c r="B182" s="1">
        <v>2026</v>
      </c>
      <c r="C182" s="1" t="s">
        <v>31</v>
      </c>
      <c r="D182" s="53" t="s">
        <v>203</v>
      </c>
      <c r="E182" s="5">
        <v>2</v>
      </c>
      <c r="F182" s="1"/>
      <c r="G182" s="80"/>
      <c r="H182" s="80"/>
      <c r="I182" s="80"/>
      <c r="J182" s="80"/>
      <c r="K182" s="80">
        <v>10</v>
      </c>
      <c r="L182" s="51">
        <v>20</v>
      </c>
      <c r="M182" s="2">
        <v>11.3</v>
      </c>
      <c r="N182" s="2">
        <v>11.3</v>
      </c>
      <c r="O182" s="4">
        <f>IF(N182=0,0,(N182*(115/113))+(66.2-71))</f>
        <v>6.7000000000000046</v>
      </c>
      <c r="P182" s="51"/>
      <c r="Q182" s="4">
        <f t="shared" si="11"/>
        <v>6.7000000000000046</v>
      </c>
      <c r="R182" s="1"/>
      <c r="S182" s="1"/>
      <c r="T182" s="74"/>
      <c r="U182" s="74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53"/>
      <c r="CE182" s="53"/>
      <c r="CF182" s="53"/>
      <c r="CG182" s="53"/>
    </row>
    <row r="183" spans="1:85" ht="15.65" customHeight="1" x14ac:dyDescent="0.3">
      <c r="A183" s="83">
        <f t="shared" si="10"/>
        <v>175</v>
      </c>
      <c r="B183" s="1">
        <v>2026</v>
      </c>
      <c r="C183" s="1" t="s">
        <v>31</v>
      </c>
      <c r="D183" s="53" t="s">
        <v>204</v>
      </c>
      <c r="E183" s="5">
        <v>2</v>
      </c>
      <c r="F183" s="1"/>
      <c r="G183" s="80">
        <v>5</v>
      </c>
      <c r="H183" s="80">
        <v>10</v>
      </c>
      <c r="I183" s="80">
        <v>5</v>
      </c>
      <c r="J183" s="80"/>
      <c r="K183" s="80">
        <v>10</v>
      </c>
      <c r="L183" s="51">
        <v>20</v>
      </c>
      <c r="M183" s="2">
        <v>11.8</v>
      </c>
      <c r="N183" s="2">
        <v>11.8</v>
      </c>
      <c r="O183" s="4">
        <f>IF(N183=0,0,(N183*(115/113))+(66.2-71))</f>
        <v>7.208849557522127</v>
      </c>
      <c r="P183" s="51"/>
      <c r="Q183" s="4">
        <f t="shared" si="11"/>
        <v>7.208849557522127</v>
      </c>
      <c r="R183" s="1">
        <v>75</v>
      </c>
      <c r="S183" s="1"/>
      <c r="T183" s="74">
        <v>5</v>
      </c>
      <c r="U183" s="74">
        <v>5</v>
      </c>
      <c r="V183" s="2"/>
      <c r="W183" s="2"/>
      <c r="X183" s="2"/>
      <c r="Y183" s="2"/>
      <c r="Z183" s="2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  <c r="AT183" s="53"/>
      <c r="AU183" s="53"/>
      <c r="AV183" s="53"/>
      <c r="AW183" s="53"/>
      <c r="AX183" s="53"/>
      <c r="AY183" s="53"/>
      <c r="AZ183" s="53"/>
      <c r="BA183" s="53"/>
      <c r="BB183" s="53"/>
      <c r="BC183" s="53"/>
      <c r="BD183" s="53"/>
      <c r="BE183" s="53"/>
      <c r="BF183" s="53"/>
      <c r="BG183" s="53"/>
      <c r="BH183" s="53"/>
      <c r="BI183" s="53"/>
      <c r="BJ183" s="53"/>
      <c r="BK183" s="53"/>
      <c r="BL183" s="53"/>
      <c r="BM183" s="53"/>
      <c r="BN183" s="53"/>
      <c r="BO183" s="53"/>
      <c r="BP183" s="53"/>
      <c r="BQ183" s="53"/>
      <c r="BR183" s="53"/>
      <c r="BS183" s="53"/>
      <c r="BT183" s="53"/>
      <c r="BU183" s="53"/>
      <c r="BV183" s="53"/>
      <c r="BW183" s="53"/>
      <c r="BX183" s="53"/>
      <c r="BY183" s="53"/>
      <c r="BZ183" s="53"/>
      <c r="CA183" s="53"/>
      <c r="CB183" s="53"/>
      <c r="CC183" s="53"/>
      <c r="CD183" s="53"/>
      <c r="CE183" s="53"/>
      <c r="CF183" s="53"/>
      <c r="CG183" s="53"/>
    </row>
    <row r="184" spans="1:85" ht="15.65" customHeight="1" x14ac:dyDescent="0.3">
      <c r="A184" s="83">
        <f t="shared" si="10"/>
        <v>176</v>
      </c>
      <c r="B184" s="1">
        <v>2026</v>
      </c>
      <c r="C184" s="1" t="s">
        <v>33</v>
      </c>
      <c r="D184" s="2" t="s">
        <v>205</v>
      </c>
      <c r="E184" s="5">
        <v>1</v>
      </c>
      <c r="F184" s="1"/>
      <c r="G184" s="80"/>
      <c r="H184" s="80"/>
      <c r="I184" s="80"/>
      <c r="J184" s="80"/>
      <c r="K184" s="80">
        <v>10</v>
      </c>
      <c r="L184" s="1">
        <v>20</v>
      </c>
      <c r="M184" s="2">
        <v>22.4</v>
      </c>
      <c r="N184" s="2">
        <v>22.2</v>
      </c>
      <c r="O184" s="4">
        <f>IF(N184=0,0,(N184*(105/113))+(63.2-71))</f>
        <v>12.8283185840708</v>
      </c>
      <c r="P184" s="1"/>
      <c r="Q184" s="4">
        <f t="shared" si="11"/>
        <v>12.8283185840708</v>
      </c>
      <c r="R184" s="1"/>
      <c r="S184" s="1"/>
      <c r="T184" s="74"/>
      <c r="U184" s="74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53"/>
      <c r="CE184" s="53"/>
      <c r="CF184" s="53"/>
      <c r="CG184" s="53"/>
    </row>
    <row r="185" spans="1:85" ht="15.75" customHeight="1" x14ac:dyDescent="0.3">
      <c r="A185" s="83">
        <f t="shared" si="10"/>
        <v>177</v>
      </c>
      <c r="B185" s="1">
        <v>2026</v>
      </c>
      <c r="C185" s="1" t="s">
        <v>31</v>
      </c>
      <c r="D185" s="2" t="s">
        <v>206</v>
      </c>
      <c r="E185" s="5">
        <v>0</v>
      </c>
      <c r="F185" s="51"/>
      <c r="G185" s="80"/>
      <c r="H185" s="97"/>
      <c r="I185" s="97"/>
      <c r="J185" s="97"/>
      <c r="K185" s="80"/>
      <c r="L185" s="1">
        <v>20</v>
      </c>
      <c r="M185" s="2">
        <v>25.9</v>
      </c>
      <c r="N185" s="2">
        <v>25.9</v>
      </c>
      <c r="O185" s="4">
        <f t="shared" ref="O185:O190" si="15">IF(N185=0,0,(N185*(115/113))+(66.2-71))</f>
        <v>21.55840707964602</v>
      </c>
      <c r="P185" s="1"/>
      <c r="Q185" s="4">
        <f t="shared" si="11"/>
        <v>21.55840707964602</v>
      </c>
      <c r="R185" s="1"/>
      <c r="S185" s="51"/>
      <c r="T185" s="74"/>
      <c r="U185" s="74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53"/>
      <c r="CE185" s="53"/>
      <c r="CF185" s="53"/>
      <c r="CG185" s="53"/>
    </row>
    <row r="186" spans="1:85" ht="15.75" customHeight="1" x14ac:dyDescent="0.3">
      <c r="A186" s="83">
        <f t="shared" si="10"/>
        <v>178</v>
      </c>
      <c r="B186" s="1">
        <v>2026</v>
      </c>
      <c r="C186" s="1" t="s">
        <v>31</v>
      </c>
      <c r="D186" s="2" t="s">
        <v>207</v>
      </c>
      <c r="E186" s="5">
        <v>0</v>
      </c>
      <c r="F186" s="51"/>
      <c r="G186" s="80"/>
      <c r="H186" s="97"/>
      <c r="I186" s="97"/>
      <c r="J186" s="97"/>
      <c r="K186" s="80">
        <v>10</v>
      </c>
      <c r="L186" s="1">
        <v>5</v>
      </c>
      <c r="M186" s="2">
        <v>17.7</v>
      </c>
      <c r="N186" s="2">
        <v>17.7</v>
      </c>
      <c r="O186" s="4">
        <f t="shared" si="15"/>
        <v>13.213274336283188</v>
      </c>
      <c r="P186" s="1">
        <v>-4</v>
      </c>
      <c r="Q186" s="4">
        <f t="shared" si="11"/>
        <v>9.2132743362831881</v>
      </c>
      <c r="R186" s="1"/>
      <c r="S186" s="51"/>
      <c r="T186" s="74"/>
      <c r="U186" s="74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53"/>
      <c r="CE186" s="53"/>
      <c r="CF186" s="53"/>
      <c r="CG186" s="53"/>
    </row>
    <row r="187" spans="1:85" ht="15.75" customHeight="1" x14ac:dyDescent="0.3">
      <c r="A187" s="83">
        <f t="shared" si="10"/>
        <v>179</v>
      </c>
      <c r="B187" s="1">
        <v>2026</v>
      </c>
      <c r="C187" s="1" t="s">
        <v>31</v>
      </c>
      <c r="D187" s="2" t="s">
        <v>208</v>
      </c>
      <c r="E187" s="5">
        <v>0</v>
      </c>
      <c r="F187" s="1"/>
      <c r="G187" s="80"/>
      <c r="H187" s="80"/>
      <c r="I187" s="80"/>
      <c r="J187" s="80"/>
      <c r="K187" s="80"/>
      <c r="L187" s="1">
        <v>6</v>
      </c>
      <c r="M187" s="2">
        <v>12</v>
      </c>
      <c r="N187" s="2">
        <v>12</v>
      </c>
      <c r="O187" s="4">
        <f t="shared" si="15"/>
        <v>7.4123893805309766</v>
      </c>
      <c r="P187" s="1"/>
      <c r="Q187" s="4">
        <f t="shared" si="11"/>
        <v>7.4123893805309766</v>
      </c>
      <c r="R187" s="51"/>
      <c r="S187" s="1"/>
      <c r="T187" s="74"/>
      <c r="U187" s="74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53"/>
      <c r="CE187" s="53"/>
      <c r="CF187" s="53"/>
      <c r="CG187" s="53"/>
    </row>
    <row r="188" spans="1:85" ht="15.75" customHeight="1" x14ac:dyDescent="0.3">
      <c r="A188" s="83">
        <f t="shared" si="10"/>
        <v>180</v>
      </c>
      <c r="B188" s="1">
        <v>2026</v>
      </c>
      <c r="C188" s="1" t="s">
        <v>31</v>
      </c>
      <c r="D188" s="2" t="s">
        <v>209</v>
      </c>
      <c r="E188" s="5">
        <v>1</v>
      </c>
      <c r="F188" s="1"/>
      <c r="G188" s="80"/>
      <c r="H188" s="80"/>
      <c r="I188" s="80">
        <v>5</v>
      </c>
      <c r="J188" s="80">
        <v>10</v>
      </c>
      <c r="K188" s="80">
        <v>10</v>
      </c>
      <c r="L188" s="1">
        <v>5</v>
      </c>
      <c r="M188" s="2">
        <v>32.200000000000003</v>
      </c>
      <c r="N188" s="2">
        <v>32.200000000000003</v>
      </c>
      <c r="O188" s="4">
        <f t="shared" si="15"/>
        <v>27.969911504424786</v>
      </c>
      <c r="P188" s="1">
        <v>-4</v>
      </c>
      <c r="Q188" s="4">
        <f t="shared" si="11"/>
        <v>23.969911504424786</v>
      </c>
      <c r="R188" s="51"/>
      <c r="S188" s="1">
        <v>93</v>
      </c>
      <c r="T188" s="74"/>
      <c r="U188" s="74">
        <v>5</v>
      </c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53"/>
      <c r="CE188" s="53"/>
      <c r="CF188" s="53"/>
      <c r="CG188" s="53"/>
    </row>
    <row r="189" spans="1:85" ht="15.75" customHeight="1" x14ac:dyDescent="0.3">
      <c r="A189" s="83">
        <f t="shared" si="10"/>
        <v>181</v>
      </c>
      <c r="B189" s="1">
        <v>2026</v>
      </c>
      <c r="C189" s="1" t="s">
        <v>31</v>
      </c>
      <c r="D189" s="2" t="s">
        <v>210</v>
      </c>
      <c r="E189" s="5">
        <v>0</v>
      </c>
      <c r="F189" s="1"/>
      <c r="G189" s="80"/>
      <c r="H189" s="80"/>
      <c r="I189" s="80"/>
      <c r="J189" s="80"/>
      <c r="K189" s="80">
        <v>10</v>
      </c>
      <c r="L189" s="1">
        <v>20</v>
      </c>
      <c r="M189" s="2">
        <v>21.2</v>
      </c>
      <c r="N189" s="2">
        <v>21.2</v>
      </c>
      <c r="O189" s="4">
        <f t="shared" si="15"/>
        <v>16.775221238938055</v>
      </c>
      <c r="P189" s="1"/>
      <c r="Q189" s="4">
        <f t="shared" si="11"/>
        <v>16.775221238938055</v>
      </c>
      <c r="R189" s="1"/>
      <c r="S189" s="1"/>
      <c r="T189" s="74"/>
      <c r="U189" s="74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53"/>
      <c r="CE189" s="53"/>
      <c r="CF189" s="53"/>
      <c r="CG189" s="53"/>
    </row>
    <row r="190" spans="1:85" ht="15.75" customHeight="1" x14ac:dyDescent="0.3">
      <c r="A190" s="83">
        <f t="shared" si="10"/>
        <v>182</v>
      </c>
      <c r="B190" s="1">
        <v>2026</v>
      </c>
      <c r="C190" s="1" t="s">
        <v>31</v>
      </c>
      <c r="D190" s="59" t="s">
        <v>211</v>
      </c>
      <c r="E190" s="5">
        <v>0</v>
      </c>
      <c r="F190" s="1"/>
      <c r="G190" s="80"/>
      <c r="H190" s="80"/>
      <c r="I190" s="80"/>
      <c r="J190" s="80"/>
      <c r="K190" s="80"/>
      <c r="L190" s="1">
        <v>2</v>
      </c>
      <c r="M190" s="87">
        <v>0</v>
      </c>
      <c r="N190" s="2">
        <v>0</v>
      </c>
      <c r="O190" s="4">
        <f t="shared" si="15"/>
        <v>0</v>
      </c>
      <c r="P190" s="1"/>
      <c r="Q190" s="4">
        <f t="shared" si="11"/>
        <v>0</v>
      </c>
      <c r="R190" s="51"/>
      <c r="S190" s="1"/>
      <c r="T190" s="74"/>
      <c r="U190" s="74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53"/>
      <c r="CE190" s="53"/>
      <c r="CF190" s="53"/>
      <c r="CG190" s="53"/>
    </row>
    <row r="191" spans="1:85" ht="15.75" customHeight="1" x14ac:dyDescent="0.3">
      <c r="A191" s="83">
        <f t="shared" si="10"/>
        <v>183</v>
      </c>
      <c r="B191" s="1">
        <v>2026</v>
      </c>
      <c r="C191" s="1" t="s">
        <v>33</v>
      </c>
      <c r="D191" s="2" t="s">
        <v>212</v>
      </c>
      <c r="E191" s="5">
        <v>5</v>
      </c>
      <c r="F191" s="1">
        <v>91</v>
      </c>
      <c r="G191" s="80">
        <v>5</v>
      </c>
      <c r="H191" s="80">
        <v>10</v>
      </c>
      <c r="I191" s="80">
        <v>5</v>
      </c>
      <c r="J191" s="80">
        <v>10</v>
      </c>
      <c r="K191" s="80">
        <v>10</v>
      </c>
      <c r="L191" s="1">
        <v>20</v>
      </c>
      <c r="M191" s="2">
        <v>22.1</v>
      </c>
      <c r="N191" s="2">
        <v>21.6</v>
      </c>
      <c r="O191" s="4">
        <f>IF(N191=0,0,(N191*(105/113))+(63.2-71))</f>
        <v>12.270796460176996</v>
      </c>
      <c r="P191" s="1"/>
      <c r="Q191" s="4">
        <f t="shared" si="11"/>
        <v>12.270796460176996</v>
      </c>
      <c r="R191" s="1">
        <v>95</v>
      </c>
      <c r="S191" s="1">
        <v>101</v>
      </c>
      <c r="T191" s="74">
        <v>5</v>
      </c>
      <c r="U191" s="74">
        <v>5</v>
      </c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53"/>
      <c r="CE191" s="53"/>
      <c r="CF191" s="53"/>
      <c r="CG191" s="53"/>
    </row>
    <row r="192" spans="1:85" ht="15.75" customHeight="1" x14ac:dyDescent="0.3">
      <c r="A192" s="83">
        <f t="shared" si="10"/>
        <v>184</v>
      </c>
      <c r="B192" s="1">
        <v>2026</v>
      </c>
      <c r="C192" s="1" t="s">
        <v>31</v>
      </c>
      <c r="D192" s="2" t="s">
        <v>213</v>
      </c>
      <c r="E192" s="5">
        <v>0</v>
      </c>
      <c r="F192" s="1"/>
      <c r="G192" s="80"/>
      <c r="H192" s="80"/>
      <c r="I192" s="80"/>
      <c r="J192" s="80"/>
      <c r="K192" s="80"/>
      <c r="L192" s="1">
        <v>5</v>
      </c>
      <c r="M192" s="2">
        <v>21.2</v>
      </c>
      <c r="N192" s="2">
        <v>21.2</v>
      </c>
      <c r="O192" s="4">
        <f t="shared" ref="O192:O198" si="16">IF(N192=0,0,(N192*(115/113))+(66.2-71))</f>
        <v>16.775221238938055</v>
      </c>
      <c r="P192" s="1">
        <v>-4</v>
      </c>
      <c r="Q192" s="4">
        <f t="shared" si="11"/>
        <v>12.775221238938055</v>
      </c>
      <c r="R192" s="51"/>
      <c r="S192" s="1"/>
      <c r="T192" s="74"/>
      <c r="U192" s="74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53"/>
      <c r="CE192" s="53"/>
      <c r="CF192" s="53"/>
      <c r="CG192" s="53"/>
    </row>
    <row r="193" spans="1:85" ht="15.75" customHeight="1" x14ac:dyDescent="0.3">
      <c r="A193" s="83">
        <f t="shared" si="10"/>
        <v>185</v>
      </c>
      <c r="B193" s="1">
        <v>2026</v>
      </c>
      <c r="C193" s="1" t="s">
        <v>31</v>
      </c>
      <c r="D193" s="6" t="s">
        <v>214</v>
      </c>
      <c r="E193" s="5">
        <v>0</v>
      </c>
      <c r="F193" s="1"/>
      <c r="G193" s="80"/>
      <c r="H193" s="80"/>
      <c r="I193" s="80"/>
      <c r="J193" s="80"/>
      <c r="K193" s="80">
        <v>10</v>
      </c>
      <c r="L193" s="1">
        <v>20</v>
      </c>
      <c r="M193" s="2">
        <v>12.5</v>
      </c>
      <c r="N193" s="2">
        <v>12.5</v>
      </c>
      <c r="O193" s="4">
        <f t="shared" si="16"/>
        <v>7.9212389380531008</v>
      </c>
      <c r="P193" s="1"/>
      <c r="Q193" s="4">
        <f t="shared" si="11"/>
        <v>7.9212389380531008</v>
      </c>
      <c r="R193" s="1"/>
      <c r="S193" s="1"/>
      <c r="T193" s="74"/>
      <c r="U193" s="74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53"/>
      <c r="CE193" s="53"/>
      <c r="CF193" s="53"/>
      <c r="CG193" s="53"/>
    </row>
    <row r="194" spans="1:85" ht="15.75" customHeight="1" x14ac:dyDescent="0.3">
      <c r="A194" s="83">
        <f t="shared" si="10"/>
        <v>186</v>
      </c>
      <c r="B194" s="1">
        <v>2026</v>
      </c>
      <c r="C194" s="1" t="s">
        <v>31</v>
      </c>
      <c r="D194" s="2" t="s">
        <v>215</v>
      </c>
      <c r="E194" s="5">
        <v>0</v>
      </c>
      <c r="F194" s="1"/>
      <c r="G194" s="80"/>
      <c r="H194" s="80"/>
      <c r="I194" s="80"/>
      <c r="J194" s="80"/>
      <c r="K194" s="80">
        <v>10</v>
      </c>
      <c r="L194" s="1">
        <v>20</v>
      </c>
      <c r="M194" s="2">
        <v>12.6</v>
      </c>
      <c r="N194" s="2">
        <v>12.6</v>
      </c>
      <c r="O194" s="4">
        <f t="shared" si="16"/>
        <v>8.0230088495575256</v>
      </c>
      <c r="P194" s="1"/>
      <c r="Q194" s="4">
        <f t="shared" si="11"/>
        <v>8.0230088495575256</v>
      </c>
      <c r="R194" s="1"/>
      <c r="S194" s="1"/>
      <c r="T194" s="74"/>
      <c r="U194" s="74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53"/>
      <c r="CE194" s="53"/>
      <c r="CF194" s="53"/>
      <c r="CG194" s="53"/>
    </row>
    <row r="195" spans="1:85" ht="15.75" customHeight="1" x14ac:dyDescent="0.3">
      <c r="A195" s="83">
        <f t="shared" si="10"/>
        <v>187</v>
      </c>
      <c r="B195" s="1">
        <v>2026</v>
      </c>
      <c r="C195" s="1" t="s">
        <v>31</v>
      </c>
      <c r="D195" s="2" t="s">
        <v>216</v>
      </c>
      <c r="E195" s="5">
        <v>2</v>
      </c>
      <c r="F195" s="1"/>
      <c r="G195" s="80"/>
      <c r="H195" s="80"/>
      <c r="I195" s="80">
        <v>5</v>
      </c>
      <c r="J195" s="80">
        <v>10</v>
      </c>
      <c r="K195" s="80">
        <v>10</v>
      </c>
      <c r="L195" s="1">
        <v>20</v>
      </c>
      <c r="M195" s="2">
        <v>15.5</v>
      </c>
      <c r="N195" s="2">
        <v>15.2</v>
      </c>
      <c r="O195" s="4">
        <f t="shared" si="16"/>
        <v>10.669026548672569</v>
      </c>
      <c r="P195" s="1"/>
      <c r="Q195" s="4">
        <f t="shared" si="11"/>
        <v>10.669026548672569</v>
      </c>
      <c r="R195" s="1"/>
      <c r="S195" s="1">
        <v>88</v>
      </c>
      <c r="T195" s="74"/>
      <c r="U195" s="74">
        <v>5</v>
      </c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53"/>
      <c r="CE195" s="53"/>
      <c r="CF195" s="53"/>
      <c r="CG195" s="53"/>
    </row>
    <row r="196" spans="1:85" ht="15.75" customHeight="1" x14ac:dyDescent="0.3">
      <c r="A196" s="83">
        <f t="shared" si="10"/>
        <v>188</v>
      </c>
      <c r="B196" s="1">
        <v>2026</v>
      </c>
      <c r="C196" s="1" t="s">
        <v>31</v>
      </c>
      <c r="D196" s="2" t="s">
        <v>217</v>
      </c>
      <c r="E196" s="5">
        <v>0</v>
      </c>
      <c r="F196" s="1"/>
      <c r="G196" s="80"/>
      <c r="H196" s="80"/>
      <c r="I196" s="80"/>
      <c r="J196" s="80"/>
      <c r="K196" s="80">
        <v>10</v>
      </c>
      <c r="L196" s="1">
        <v>20</v>
      </c>
      <c r="M196" s="2">
        <v>9</v>
      </c>
      <c r="N196" s="2">
        <v>9</v>
      </c>
      <c r="O196" s="4">
        <f t="shared" si="16"/>
        <v>4.3592920353982336</v>
      </c>
      <c r="P196" s="1"/>
      <c r="Q196" s="4">
        <f t="shared" si="11"/>
        <v>4.3592920353982336</v>
      </c>
      <c r="R196" s="1"/>
      <c r="S196" s="51"/>
      <c r="T196" s="74"/>
      <c r="U196" s="74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53"/>
      <c r="CE196" s="53"/>
      <c r="CF196" s="53"/>
      <c r="CG196" s="53"/>
    </row>
    <row r="197" spans="1:85" ht="15.75" customHeight="1" x14ac:dyDescent="0.3">
      <c r="A197" s="83">
        <f t="shared" si="10"/>
        <v>189</v>
      </c>
      <c r="B197" s="1">
        <v>2026</v>
      </c>
      <c r="C197" s="1" t="s">
        <v>31</v>
      </c>
      <c r="D197" s="2" t="s">
        <v>218</v>
      </c>
      <c r="E197" s="5">
        <v>0</v>
      </c>
      <c r="F197" s="1"/>
      <c r="G197" s="80"/>
      <c r="H197" s="97"/>
      <c r="I197" s="80"/>
      <c r="J197" s="80"/>
      <c r="K197" s="80"/>
      <c r="L197" s="1">
        <v>5</v>
      </c>
      <c r="M197" s="2">
        <v>19.2</v>
      </c>
      <c r="N197" s="2">
        <v>19.2</v>
      </c>
      <c r="O197" s="4">
        <f t="shared" si="16"/>
        <v>14.739823008849559</v>
      </c>
      <c r="P197" s="1">
        <v>-4</v>
      </c>
      <c r="Q197" s="4">
        <f t="shared" si="11"/>
        <v>10.739823008849559</v>
      </c>
      <c r="R197" s="1"/>
      <c r="S197" s="51"/>
      <c r="T197" s="74"/>
      <c r="U197" s="74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53"/>
      <c r="CE197" s="53"/>
      <c r="CF197" s="53"/>
      <c r="CG197" s="53"/>
    </row>
    <row r="198" spans="1:85" ht="15.75" customHeight="1" x14ac:dyDescent="0.3">
      <c r="A198" s="83">
        <f t="shared" si="10"/>
        <v>190</v>
      </c>
      <c r="B198" s="1">
        <v>2026</v>
      </c>
      <c r="C198" s="1" t="s">
        <v>31</v>
      </c>
      <c r="D198" s="2" t="s">
        <v>219</v>
      </c>
      <c r="E198" s="5">
        <v>0</v>
      </c>
      <c r="F198" s="1"/>
      <c r="G198" s="80"/>
      <c r="H198" s="97"/>
      <c r="I198" s="80"/>
      <c r="J198" s="80"/>
      <c r="K198" s="80"/>
      <c r="L198" s="1">
        <v>5</v>
      </c>
      <c r="M198" s="2">
        <v>8.8000000000000007</v>
      </c>
      <c r="N198" s="2">
        <v>8.8000000000000007</v>
      </c>
      <c r="O198" s="4">
        <f t="shared" si="16"/>
        <v>4.155752212389384</v>
      </c>
      <c r="P198" s="1">
        <v>-4</v>
      </c>
      <c r="Q198" s="4">
        <f t="shared" si="11"/>
        <v>0.15575221238938397</v>
      </c>
      <c r="R198" s="1"/>
      <c r="S198" s="51"/>
      <c r="T198" s="74"/>
      <c r="U198" s="74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53"/>
      <c r="CE198" s="53"/>
      <c r="CF198" s="53"/>
      <c r="CG198" s="53"/>
    </row>
    <row r="199" spans="1:85" ht="15.75" customHeight="1" x14ac:dyDescent="0.3">
      <c r="A199" s="83">
        <f t="shared" si="10"/>
        <v>191</v>
      </c>
      <c r="B199" s="1">
        <v>2026</v>
      </c>
      <c r="C199" s="1"/>
      <c r="D199" s="2" t="s">
        <v>220</v>
      </c>
      <c r="E199" s="5">
        <v>0</v>
      </c>
      <c r="F199" s="1"/>
      <c r="G199" s="80"/>
      <c r="H199" s="80"/>
      <c r="I199" s="80"/>
      <c r="J199" s="80"/>
      <c r="K199" s="80">
        <v>10</v>
      </c>
      <c r="L199" s="1">
        <v>5</v>
      </c>
      <c r="M199" s="2">
        <v>22.7</v>
      </c>
      <c r="N199" s="2">
        <v>22.7</v>
      </c>
      <c r="O199" s="4">
        <f t="shared" ref="O199:O211" si="17">IF(N199=0,0,(N199*(120/113))+(67.4-71))</f>
        <v>20.506194690265495</v>
      </c>
      <c r="P199" s="1">
        <v>-4</v>
      </c>
      <c r="Q199" s="4">
        <f t="shared" si="11"/>
        <v>16.506194690265495</v>
      </c>
      <c r="R199" s="51"/>
      <c r="S199" s="51"/>
      <c r="T199" s="74"/>
      <c r="U199" s="74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53"/>
      <c r="CE199" s="53"/>
      <c r="CF199" s="53"/>
      <c r="CG199" s="53"/>
    </row>
    <row r="200" spans="1:85" ht="15.75" customHeight="1" x14ac:dyDescent="0.3">
      <c r="A200" s="83">
        <f t="shared" si="10"/>
        <v>192</v>
      </c>
      <c r="B200" s="1">
        <v>2026</v>
      </c>
      <c r="C200" s="1"/>
      <c r="D200" s="2" t="s">
        <v>221</v>
      </c>
      <c r="E200" s="5">
        <v>0</v>
      </c>
      <c r="F200" s="1"/>
      <c r="G200" s="80"/>
      <c r="H200" s="80"/>
      <c r="I200" s="80">
        <v>5</v>
      </c>
      <c r="J200" s="80"/>
      <c r="K200" s="80">
        <v>10</v>
      </c>
      <c r="L200" s="1">
        <v>16</v>
      </c>
      <c r="M200" s="2">
        <v>26.9</v>
      </c>
      <c r="N200" s="2">
        <v>26.9</v>
      </c>
      <c r="O200" s="4">
        <f t="shared" si="17"/>
        <v>24.966371681415936</v>
      </c>
      <c r="P200" s="51"/>
      <c r="Q200" s="4">
        <f t="shared" si="11"/>
        <v>24.966371681415936</v>
      </c>
      <c r="R200" s="51"/>
      <c r="S200" s="1"/>
      <c r="T200" s="74"/>
      <c r="U200" s="74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53"/>
      <c r="CE200" s="53"/>
      <c r="CF200" s="53"/>
      <c r="CG200" s="53"/>
    </row>
    <row r="201" spans="1:85" ht="17.25" customHeight="1" x14ac:dyDescent="0.3">
      <c r="A201" s="83">
        <f t="shared" si="10"/>
        <v>193</v>
      </c>
      <c r="B201" s="1">
        <v>2026</v>
      </c>
      <c r="C201" s="1"/>
      <c r="D201" s="2" t="s">
        <v>222</v>
      </c>
      <c r="E201" s="5">
        <v>0</v>
      </c>
      <c r="F201" s="1"/>
      <c r="G201" s="80"/>
      <c r="H201" s="80"/>
      <c r="I201" s="80"/>
      <c r="J201" s="80"/>
      <c r="K201" s="80">
        <v>10</v>
      </c>
      <c r="L201" s="1">
        <v>5</v>
      </c>
      <c r="M201" s="2">
        <v>35.700000000000003</v>
      </c>
      <c r="N201" s="2">
        <v>35.700000000000003</v>
      </c>
      <c r="O201" s="4">
        <f t="shared" si="17"/>
        <v>34.311504424778775</v>
      </c>
      <c r="P201" s="51">
        <v>-4</v>
      </c>
      <c r="Q201" s="4">
        <f t="shared" si="11"/>
        <v>30.311504424778775</v>
      </c>
      <c r="R201" s="51"/>
      <c r="S201" s="1"/>
      <c r="T201" s="74"/>
      <c r="U201" s="74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53"/>
      <c r="CE201" s="53"/>
      <c r="CF201" s="53"/>
      <c r="CG201" s="53"/>
    </row>
    <row r="202" spans="1:85" ht="17.25" customHeight="1" x14ac:dyDescent="0.3">
      <c r="A202" s="83">
        <f t="shared" si="10"/>
        <v>194</v>
      </c>
      <c r="B202" s="1">
        <v>2026</v>
      </c>
      <c r="C202" s="1"/>
      <c r="D202" s="2" t="s">
        <v>223</v>
      </c>
      <c r="E202" s="5">
        <v>0</v>
      </c>
      <c r="F202" s="1"/>
      <c r="G202" s="80"/>
      <c r="H202" s="80"/>
      <c r="I202" s="80"/>
      <c r="J202" s="80"/>
      <c r="K202" s="80"/>
      <c r="L202" s="1">
        <v>5</v>
      </c>
      <c r="M202" s="2">
        <v>30.6</v>
      </c>
      <c r="N202" s="2">
        <v>30.6</v>
      </c>
      <c r="O202" s="4">
        <f t="shared" si="17"/>
        <v>28.89557522123895</v>
      </c>
      <c r="P202" s="51">
        <v>-4</v>
      </c>
      <c r="Q202" s="4">
        <f t="shared" si="11"/>
        <v>24.89557522123895</v>
      </c>
      <c r="R202" s="51"/>
      <c r="S202" s="1"/>
      <c r="T202" s="74"/>
      <c r="U202" s="74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53"/>
      <c r="CE202" s="53"/>
      <c r="CF202" s="53"/>
      <c r="CG202" s="53"/>
    </row>
    <row r="203" spans="1:85" ht="15.75" customHeight="1" x14ac:dyDescent="0.3">
      <c r="A203" s="83">
        <f t="shared" ref="A203:A211" si="18">A202+1</f>
        <v>195</v>
      </c>
      <c r="B203" s="1">
        <v>2026</v>
      </c>
      <c r="C203" s="1"/>
      <c r="D203" s="2" t="s">
        <v>224</v>
      </c>
      <c r="E203" s="5">
        <v>0</v>
      </c>
      <c r="F203" s="1"/>
      <c r="G203" s="80"/>
      <c r="H203" s="80"/>
      <c r="I203" s="80"/>
      <c r="J203" s="80"/>
      <c r="K203" s="80">
        <v>10</v>
      </c>
      <c r="L203" s="1">
        <v>5</v>
      </c>
      <c r="M203" s="2">
        <v>19.2</v>
      </c>
      <c r="N203" s="2">
        <v>19.2</v>
      </c>
      <c r="O203" s="4">
        <f t="shared" si="17"/>
        <v>16.789380530973457</v>
      </c>
      <c r="P203" s="51">
        <v>-4</v>
      </c>
      <c r="Q203" s="4">
        <f t="shared" ref="Q203:Q211" si="19">+O203+P203</f>
        <v>12.789380530973457</v>
      </c>
      <c r="R203" s="51"/>
      <c r="S203" s="1"/>
      <c r="T203" s="74"/>
      <c r="U203" s="74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53"/>
      <c r="CE203" s="53"/>
      <c r="CF203" s="53"/>
      <c r="CG203" s="53"/>
    </row>
    <row r="204" spans="1:85" ht="15.75" customHeight="1" x14ac:dyDescent="0.3">
      <c r="A204" s="83">
        <f t="shared" si="18"/>
        <v>196</v>
      </c>
      <c r="B204" s="1">
        <v>2026</v>
      </c>
      <c r="C204" s="1"/>
      <c r="D204" s="59" t="s">
        <v>225</v>
      </c>
      <c r="E204" s="5">
        <v>0</v>
      </c>
      <c r="F204" s="1"/>
      <c r="G204" s="80"/>
      <c r="H204" s="80"/>
      <c r="I204" s="80"/>
      <c r="J204" s="80"/>
      <c r="K204" s="80"/>
      <c r="L204" s="1">
        <v>1</v>
      </c>
      <c r="M204" s="2">
        <v>0</v>
      </c>
      <c r="N204" s="2">
        <v>0</v>
      </c>
      <c r="O204" s="4">
        <f t="shared" si="17"/>
        <v>0</v>
      </c>
      <c r="P204" s="51"/>
      <c r="Q204" s="4">
        <f t="shared" si="19"/>
        <v>0</v>
      </c>
      <c r="R204" s="51"/>
      <c r="S204" s="1"/>
      <c r="T204" s="74"/>
      <c r="U204" s="74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53"/>
      <c r="CE204" s="53"/>
      <c r="CF204" s="53"/>
      <c r="CG204" s="53"/>
    </row>
    <row r="205" spans="1:85" ht="15.75" customHeight="1" x14ac:dyDescent="0.3">
      <c r="A205" s="83">
        <f t="shared" si="18"/>
        <v>197</v>
      </c>
      <c r="B205" s="1">
        <v>2026</v>
      </c>
      <c r="C205" s="1"/>
      <c r="D205" s="2" t="s">
        <v>226</v>
      </c>
      <c r="E205" s="5">
        <v>0</v>
      </c>
      <c r="F205" s="1"/>
      <c r="G205" s="80"/>
      <c r="H205" s="80"/>
      <c r="I205" s="80"/>
      <c r="J205" s="80"/>
      <c r="K205" s="80"/>
      <c r="L205" s="1">
        <v>5</v>
      </c>
      <c r="M205" s="2">
        <v>32.299999999999997</v>
      </c>
      <c r="N205" s="2">
        <v>32.299999999999997</v>
      </c>
      <c r="O205" s="4">
        <f t="shared" si="17"/>
        <v>30.700884955752215</v>
      </c>
      <c r="P205" s="51">
        <v>-4</v>
      </c>
      <c r="Q205" s="4">
        <f t="shared" si="19"/>
        <v>26.700884955752215</v>
      </c>
      <c r="R205" s="51"/>
      <c r="S205" s="1"/>
      <c r="T205" s="74"/>
      <c r="U205" s="74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53"/>
      <c r="CE205" s="53"/>
      <c r="CF205" s="53"/>
      <c r="CG205" s="53"/>
    </row>
    <row r="206" spans="1:85" ht="15.75" customHeight="1" x14ac:dyDescent="0.3">
      <c r="A206" s="83">
        <f t="shared" si="18"/>
        <v>198</v>
      </c>
      <c r="B206" s="1">
        <v>2026</v>
      </c>
      <c r="C206" s="1"/>
      <c r="D206" s="21" t="s">
        <v>227</v>
      </c>
      <c r="E206" s="5">
        <v>0</v>
      </c>
      <c r="F206" s="1"/>
      <c r="G206" s="80"/>
      <c r="H206" s="80"/>
      <c r="I206" s="80"/>
      <c r="J206" s="80"/>
      <c r="K206" s="80"/>
      <c r="L206" s="1">
        <v>7</v>
      </c>
      <c r="M206" s="2">
        <v>17.8</v>
      </c>
      <c r="N206" s="2">
        <v>17.8</v>
      </c>
      <c r="O206" s="4">
        <f t="shared" si="17"/>
        <v>15.302654867256646</v>
      </c>
      <c r="P206" s="51"/>
      <c r="Q206" s="4">
        <f t="shared" si="19"/>
        <v>15.302654867256646</v>
      </c>
      <c r="R206" s="51"/>
      <c r="S206" s="1"/>
      <c r="T206" s="74"/>
      <c r="U206" s="74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53"/>
      <c r="CE206" s="53"/>
      <c r="CF206" s="53"/>
      <c r="CG206" s="53"/>
    </row>
    <row r="207" spans="1:85" ht="15.75" customHeight="1" x14ac:dyDescent="0.3">
      <c r="A207" s="83">
        <f t="shared" si="18"/>
        <v>199</v>
      </c>
      <c r="B207" s="1">
        <v>2026</v>
      </c>
      <c r="C207" s="1"/>
      <c r="D207" s="2" t="s">
        <v>228</v>
      </c>
      <c r="E207" s="5">
        <v>0</v>
      </c>
      <c r="F207" s="1"/>
      <c r="G207" s="80"/>
      <c r="H207" s="80"/>
      <c r="I207" s="80"/>
      <c r="J207" s="80"/>
      <c r="K207" s="80">
        <v>10</v>
      </c>
      <c r="L207" s="1">
        <v>20</v>
      </c>
      <c r="M207" s="2">
        <v>31.8</v>
      </c>
      <c r="N207" s="2">
        <v>31.8</v>
      </c>
      <c r="O207" s="4">
        <f t="shared" si="17"/>
        <v>30.169911504424789</v>
      </c>
      <c r="P207" s="1"/>
      <c r="Q207" s="4">
        <f t="shared" si="19"/>
        <v>30.169911504424789</v>
      </c>
      <c r="R207" s="51"/>
      <c r="S207" s="1"/>
      <c r="T207" s="74"/>
      <c r="U207" s="74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53"/>
      <c r="CE207" s="53"/>
      <c r="CF207" s="53"/>
      <c r="CG207" s="53"/>
    </row>
    <row r="208" spans="1:85" ht="15.75" customHeight="1" x14ac:dyDescent="0.3">
      <c r="A208" s="83">
        <f t="shared" si="18"/>
        <v>200</v>
      </c>
      <c r="B208" s="1">
        <v>2026</v>
      </c>
      <c r="C208" s="1"/>
      <c r="D208" s="59" t="s">
        <v>229</v>
      </c>
      <c r="E208" s="5">
        <v>0</v>
      </c>
      <c r="F208" s="1"/>
      <c r="G208" s="80"/>
      <c r="H208" s="80"/>
      <c r="I208" s="80"/>
      <c r="J208" s="80"/>
      <c r="K208" s="80"/>
      <c r="L208" s="1">
        <v>4</v>
      </c>
      <c r="M208" s="2">
        <v>0</v>
      </c>
      <c r="N208" s="2">
        <v>0</v>
      </c>
      <c r="O208" s="4">
        <f t="shared" si="17"/>
        <v>0</v>
      </c>
      <c r="P208" s="1"/>
      <c r="Q208" s="4">
        <f t="shared" si="19"/>
        <v>0</v>
      </c>
      <c r="R208" s="51"/>
      <c r="S208" s="1"/>
      <c r="T208" s="74"/>
      <c r="U208" s="74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53"/>
      <c r="CE208" s="53"/>
      <c r="CF208" s="53"/>
      <c r="CG208" s="53"/>
    </row>
    <row r="209" spans="1:85" ht="15.75" customHeight="1" x14ac:dyDescent="0.3">
      <c r="A209" s="83">
        <f t="shared" si="18"/>
        <v>201</v>
      </c>
      <c r="B209" s="1">
        <v>2026</v>
      </c>
      <c r="C209" s="1"/>
      <c r="D209" s="2" t="s">
        <v>230</v>
      </c>
      <c r="E209" s="5">
        <v>0</v>
      </c>
      <c r="F209" s="1"/>
      <c r="G209" s="80"/>
      <c r="H209" s="80"/>
      <c r="I209" s="80"/>
      <c r="J209" s="80"/>
      <c r="K209" s="80">
        <v>10</v>
      </c>
      <c r="L209" s="1">
        <v>5</v>
      </c>
      <c r="M209" s="2">
        <v>8.8000000000000007</v>
      </c>
      <c r="N209" s="2">
        <v>8.8000000000000007</v>
      </c>
      <c r="O209" s="4">
        <f t="shared" si="17"/>
        <v>5.7451327433628396</v>
      </c>
      <c r="P209" s="1">
        <v>-4</v>
      </c>
      <c r="Q209" s="4">
        <f t="shared" si="19"/>
        <v>1.7451327433628396</v>
      </c>
      <c r="R209" s="51"/>
      <c r="S209" s="1"/>
      <c r="T209" s="74"/>
      <c r="U209" s="74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53"/>
      <c r="CE209" s="53"/>
      <c r="CF209" s="53"/>
      <c r="CG209" s="53"/>
    </row>
    <row r="210" spans="1:85" ht="15.75" customHeight="1" x14ac:dyDescent="0.3">
      <c r="A210" s="83">
        <f t="shared" si="18"/>
        <v>202</v>
      </c>
      <c r="B210" s="1">
        <v>2026</v>
      </c>
      <c r="C210" s="1"/>
      <c r="D210" s="2" t="s">
        <v>231</v>
      </c>
      <c r="E210" s="5">
        <v>0</v>
      </c>
      <c r="F210" s="1"/>
      <c r="G210" s="80"/>
      <c r="H210" s="80"/>
      <c r="I210" s="80"/>
      <c r="J210" s="80"/>
      <c r="K210" s="80">
        <v>10</v>
      </c>
      <c r="L210" s="1">
        <v>11</v>
      </c>
      <c r="M210" s="2">
        <v>26.5</v>
      </c>
      <c r="N210" s="2">
        <v>26.5</v>
      </c>
      <c r="O210" s="4">
        <f t="shared" si="17"/>
        <v>24.541592920353992</v>
      </c>
      <c r="P210" s="51"/>
      <c r="Q210" s="4">
        <f t="shared" si="19"/>
        <v>24.541592920353992</v>
      </c>
      <c r="R210" s="51"/>
      <c r="S210" s="1"/>
      <c r="T210" s="74"/>
      <c r="U210" s="74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53"/>
      <c r="CE210" s="53"/>
      <c r="CF210" s="53"/>
      <c r="CG210" s="53"/>
    </row>
    <row r="211" spans="1:85" ht="15.75" customHeight="1" x14ac:dyDescent="0.3">
      <c r="A211" s="83">
        <f t="shared" si="18"/>
        <v>203</v>
      </c>
      <c r="B211" s="1">
        <v>2026</v>
      </c>
      <c r="C211" s="1"/>
      <c r="D211" s="2" t="s">
        <v>232</v>
      </c>
      <c r="E211" s="5">
        <v>0</v>
      </c>
      <c r="F211" s="1"/>
      <c r="G211" s="80"/>
      <c r="H211" s="80"/>
      <c r="I211" s="80"/>
      <c r="J211" s="80"/>
      <c r="K211" s="80">
        <v>10</v>
      </c>
      <c r="L211" s="1">
        <v>5</v>
      </c>
      <c r="M211" s="2">
        <v>29.4</v>
      </c>
      <c r="N211" s="2">
        <v>29.4</v>
      </c>
      <c r="O211" s="4">
        <f t="shared" si="17"/>
        <v>27.621238938053104</v>
      </c>
      <c r="P211" s="51">
        <v>-4</v>
      </c>
      <c r="Q211" s="4">
        <f t="shared" si="19"/>
        <v>23.621238938053104</v>
      </c>
      <c r="R211" s="51"/>
      <c r="S211" s="51"/>
      <c r="T211" s="74"/>
      <c r="U211" s="74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53"/>
      <c r="CE211" s="53"/>
      <c r="CF211" s="53"/>
      <c r="CG211" s="53"/>
    </row>
    <row r="212" spans="1:85" ht="15.75" customHeight="1" x14ac:dyDescent="0.3">
      <c r="A212" s="2"/>
      <c r="B212" s="1"/>
      <c r="C212" s="1"/>
      <c r="D212" s="2"/>
      <c r="E212" s="5"/>
      <c r="F212" s="1"/>
      <c r="G212" s="80"/>
      <c r="H212" s="80"/>
      <c r="I212" s="80"/>
      <c r="J212" s="80"/>
      <c r="K212" s="80"/>
      <c r="L212" s="1"/>
      <c r="M212" s="2"/>
      <c r="N212" s="2"/>
      <c r="O212" s="2"/>
      <c r="P212" s="51"/>
      <c r="Q212" s="51"/>
      <c r="T212" s="53"/>
      <c r="U212" s="1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53"/>
      <c r="CE212" s="53"/>
      <c r="CF212" s="53"/>
      <c r="CG212" s="53"/>
    </row>
    <row r="213" spans="1:85" ht="15.75" customHeight="1" x14ac:dyDescent="0.3">
      <c r="A213" s="84" t="s">
        <v>233</v>
      </c>
      <c r="B213" s="1"/>
      <c r="C213" s="1"/>
      <c r="D213" s="64" t="s">
        <v>234</v>
      </c>
      <c r="E213" s="85"/>
      <c r="F213" s="84" t="s">
        <v>235</v>
      </c>
      <c r="G213" s="80"/>
      <c r="H213" s="80"/>
      <c r="I213" s="64" t="s">
        <v>236</v>
      </c>
      <c r="J213" s="80"/>
      <c r="K213" s="80"/>
      <c r="L213" s="1"/>
      <c r="M213" s="2"/>
      <c r="N213" s="2"/>
      <c r="O213" s="2"/>
      <c r="P213" s="51"/>
      <c r="Q213" s="51"/>
      <c r="S213" s="1"/>
      <c r="T213" s="1"/>
      <c r="U213" s="1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53"/>
      <c r="CE213" s="53"/>
      <c r="CF213" s="53"/>
      <c r="CG213" s="53"/>
    </row>
    <row r="214" spans="1:85" ht="15.75" customHeight="1" x14ac:dyDescent="0.3">
      <c r="A214" s="84"/>
      <c r="B214" s="1"/>
      <c r="C214" s="1"/>
      <c r="D214" s="67"/>
      <c r="E214" s="85"/>
      <c r="F214" s="84"/>
      <c r="G214" s="80"/>
      <c r="H214" s="80"/>
      <c r="I214" s="64"/>
      <c r="J214" s="80"/>
      <c r="K214" s="80"/>
      <c r="L214" s="1"/>
      <c r="M214" s="2"/>
      <c r="N214" s="2"/>
      <c r="O214" s="2"/>
      <c r="P214" s="51"/>
      <c r="Q214" s="51"/>
      <c r="S214" s="1"/>
      <c r="T214" s="1"/>
      <c r="U214" s="1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53"/>
      <c r="CE214" s="53"/>
      <c r="CF214" s="53"/>
      <c r="CG214" s="53"/>
    </row>
    <row r="215" spans="1:85" ht="15.75" customHeight="1" x14ac:dyDescent="0.3">
      <c r="A215" s="53"/>
      <c r="B215" s="1"/>
      <c r="C215" s="1"/>
      <c r="D215" s="79"/>
      <c r="E215" s="1" t="s">
        <v>237</v>
      </c>
      <c r="F215" s="1" t="s">
        <v>238</v>
      </c>
      <c r="G215" s="80"/>
      <c r="H215" s="80"/>
      <c r="I215" s="80"/>
      <c r="J215" s="80"/>
      <c r="K215" s="80"/>
      <c r="L215" s="1"/>
      <c r="M215" s="2"/>
      <c r="N215" s="2"/>
      <c r="O215" s="2"/>
      <c r="P215" s="51"/>
      <c r="Q215" s="51"/>
      <c r="S215" s="1"/>
      <c r="T215" s="1"/>
      <c r="U215" s="1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53"/>
      <c r="CE215" s="53"/>
      <c r="CF215" s="53"/>
      <c r="CG215" s="53"/>
    </row>
    <row r="216" spans="1:85" ht="15.75" customHeight="1" x14ac:dyDescent="0.3">
      <c r="A216" s="5" t="s">
        <v>239</v>
      </c>
      <c r="B216" s="1" t="s">
        <v>380</v>
      </c>
      <c r="C216" s="1"/>
      <c r="D216" s="53" t="s">
        <v>387</v>
      </c>
      <c r="E216" s="89" t="s">
        <v>388</v>
      </c>
      <c r="F216" s="89" t="s">
        <v>389</v>
      </c>
      <c r="G216" s="80"/>
      <c r="H216" s="80"/>
      <c r="I216" s="80" t="s">
        <v>402</v>
      </c>
      <c r="J216" s="80" t="s">
        <v>401</v>
      </c>
      <c r="K216" s="89"/>
      <c r="L216" s="1"/>
      <c r="M216" s="2"/>
      <c r="N216" s="2"/>
      <c r="O216" s="2"/>
      <c r="P216" s="51"/>
      <c r="Q216" s="51"/>
      <c r="S216" s="1"/>
      <c r="T216" s="1"/>
      <c r="U216" s="1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53"/>
      <c r="CE216" s="53"/>
      <c r="CF216" s="53"/>
      <c r="CG216" s="53"/>
    </row>
    <row r="217" spans="1:85" ht="15.75" customHeight="1" x14ac:dyDescent="0.3">
      <c r="A217" s="5" t="s">
        <v>381</v>
      </c>
      <c r="B217" s="1" t="s">
        <v>382</v>
      </c>
      <c r="C217" s="1"/>
      <c r="D217" s="70" t="s">
        <v>390</v>
      </c>
      <c r="E217" s="89" t="s">
        <v>391</v>
      </c>
      <c r="F217" s="89" t="s">
        <v>392</v>
      </c>
      <c r="G217" s="85"/>
      <c r="H217" s="80"/>
      <c r="I217" s="80" t="s">
        <v>403</v>
      </c>
      <c r="J217" s="80" t="s">
        <v>404</v>
      </c>
      <c r="K217" s="89"/>
      <c r="L217" s="1"/>
      <c r="M217" s="1"/>
      <c r="N217" s="2"/>
      <c r="O217" s="2"/>
      <c r="P217" s="51"/>
      <c r="Q217" s="51"/>
      <c r="S217" s="1"/>
      <c r="T217" s="1"/>
      <c r="U217" s="1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53"/>
      <c r="CE217" s="53"/>
      <c r="CF217" s="53"/>
      <c r="CG217" s="53"/>
    </row>
    <row r="218" spans="1:85" ht="15.75" customHeight="1" x14ac:dyDescent="0.3">
      <c r="A218" s="5" t="s">
        <v>370</v>
      </c>
      <c r="B218" s="1" t="s">
        <v>383</v>
      </c>
      <c r="C218" s="1"/>
      <c r="D218" s="53" t="s">
        <v>393</v>
      </c>
      <c r="E218" s="89" t="s">
        <v>394</v>
      </c>
      <c r="F218" s="89" t="s">
        <v>395</v>
      </c>
      <c r="G218" s="85"/>
      <c r="H218" s="80"/>
      <c r="I218" s="80" t="s">
        <v>405</v>
      </c>
      <c r="J218" s="80" t="s">
        <v>406</v>
      </c>
      <c r="K218" s="89"/>
      <c r="L218" s="1"/>
      <c r="M218" s="1"/>
      <c r="N218" s="2"/>
      <c r="O218" s="2"/>
      <c r="P218" s="51"/>
      <c r="Q218" s="51"/>
      <c r="S218" s="1"/>
      <c r="T218" s="1"/>
      <c r="U218" s="1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53"/>
      <c r="CE218" s="53"/>
      <c r="CF218" s="53"/>
      <c r="CG218" s="53"/>
    </row>
    <row r="219" spans="1:85" ht="15.75" customHeight="1" x14ac:dyDescent="0.3">
      <c r="A219" s="5" t="s">
        <v>371</v>
      </c>
      <c r="B219" s="1" t="s">
        <v>384</v>
      </c>
      <c r="C219" s="1"/>
      <c r="D219" s="53" t="s">
        <v>396</v>
      </c>
      <c r="E219" s="89" t="s">
        <v>397</v>
      </c>
      <c r="F219" s="89" t="s">
        <v>392</v>
      </c>
      <c r="G219" s="85"/>
      <c r="H219" s="80"/>
      <c r="I219" s="80"/>
      <c r="J219" s="80"/>
      <c r="K219" s="89"/>
      <c r="L219" s="1"/>
      <c r="M219" s="2"/>
      <c r="N219" s="2"/>
      <c r="O219" s="2"/>
      <c r="P219" s="51"/>
      <c r="Q219" s="51"/>
      <c r="S219" s="1"/>
      <c r="T219" s="1"/>
      <c r="U219" s="1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53"/>
      <c r="CE219" s="53"/>
      <c r="CF219" s="53"/>
      <c r="CG219" s="53"/>
    </row>
    <row r="220" spans="1:85" ht="15.75" customHeight="1" x14ac:dyDescent="0.3">
      <c r="A220" s="1"/>
      <c r="B220" s="1"/>
      <c r="C220" s="1"/>
      <c r="D220" s="6"/>
      <c r="E220" s="89"/>
      <c r="F220" s="53"/>
      <c r="G220" s="85"/>
      <c r="H220" s="80"/>
      <c r="I220" s="80"/>
      <c r="J220" s="80"/>
      <c r="K220" s="80"/>
      <c r="L220" s="1"/>
      <c r="M220" s="2"/>
      <c r="O220" s="88"/>
      <c r="P220" s="1"/>
      <c r="Q220" s="1"/>
      <c r="S220" s="1"/>
      <c r="T220" s="1"/>
      <c r="U220" s="1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53"/>
      <c r="CE220" s="53"/>
      <c r="CF220" s="53"/>
      <c r="CG220" s="53"/>
    </row>
    <row r="221" spans="1:85" ht="15.75" customHeight="1" x14ac:dyDescent="0.3">
      <c r="A221" s="84" t="s">
        <v>240</v>
      </c>
      <c r="B221" s="1"/>
      <c r="C221" s="1"/>
      <c r="D221" s="64" t="s">
        <v>234</v>
      </c>
      <c r="E221" s="100"/>
      <c r="F221" s="84" t="s">
        <v>235</v>
      </c>
      <c r="G221" s="53"/>
      <c r="H221" s="72"/>
      <c r="I221" s="64" t="s">
        <v>416</v>
      </c>
      <c r="J221" s="9"/>
      <c r="K221" s="80"/>
      <c r="L221" s="1"/>
      <c r="M221" s="2"/>
      <c r="N221" s="101"/>
      <c r="O221" s="101"/>
      <c r="P221" s="1"/>
      <c r="Q221" s="1"/>
      <c r="S221" s="1"/>
      <c r="T221" s="1"/>
      <c r="U221" s="1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53"/>
      <c r="CE221" s="53"/>
      <c r="CF221" s="53"/>
      <c r="CG221" s="53"/>
    </row>
    <row r="222" spans="1:85" ht="15.75" customHeight="1" x14ac:dyDescent="0.3">
      <c r="A222" s="84"/>
      <c r="B222" s="64"/>
      <c r="C222" s="53"/>
      <c r="D222" s="72"/>
      <c r="E222" s="100"/>
      <c r="F222" s="64"/>
      <c r="G222" s="53"/>
      <c r="H222" s="72"/>
      <c r="I222" s="53"/>
      <c r="J222" s="80"/>
      <c r="K222" s="80"/>
      <c r="L222" s="1"/>
      <c r="M222" s="2"/>
      <c r="N222" s="101"/>
      <c r="O222" s="101"/>
      <c r="P222" s="1"/>
      <c r="Q222" s="1"/>
      <c r="S222" s="1"/>
      <c r="T222" s="1"/>
      <c r="U222" s="1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53"/>
      <c r="CE222" s="53"/>
      <c r="CF222" s="53"/>
      <c r="CG222" s="53"/>
    </row>
    <row r="223" spans="1:85" ht="15.75" customHeight="1" x14ac:dyDescent="0.3">
      <c r="A223" s="84"/>
      <c r="B223" s="85"/>
      <c r="C223" s="85"/>
      <c r="D223" s="67"/>
      <c r="E223" s="1" t="s">
        <v>237</v>
      </c>
      <c r="F223" s="1" t="s">
        <v>238</v>
      </c>
      <c r="G223" s="85"/>
      <c r="H223" s="102" t="s">
        <v>241</v>
      </c>
      <c r="I223" s="103" t="s">
        <v>396</v>
      </c>
      <c r="J223" s="103"/>
      <c r="K223" s="116"/>
      <c r="L223" s="117"/>
      <c r="M223" s="2"/>
      <c r="N223" s="101"/>
      <c r="O223" s="101"/>
      <c r="P223" s="1"/>
      <c r="Q223" s="1"/>
      <c r="S223" s="1"/>
      <c r="T223" s="1"/>
      <c r="U223" s="1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53"/>
      <c r="CE223" s="53"/>
      <c r="CF223" s="53"/>
      <c r="CG223" s="53"/>
    </row>
    <row r="224" spans="1:85" ht="15.75" customHeight="1" x14ac:dyDescent="0.3">
      <c r="A224" s="51" t="s">
        <v>239</v>
      </c>
      <c r="B224" s="1" t="s">
        <v>380</v>
      </c>
      <c r="C224" s="1"/>
      <c r="D224" s="53" t="s">
        <v>407</v>
      </c>
      <c r="E224" s="89" t="s">
        <v>408</v>
      </c>
      <c r="F224" s="89" t="s">
        <v>394</v>
      </c>
      <c r="G224" s="1"/>
      <c r="H224" s="53"/>
      <c r="I224" s="103" t="s">
        <v>420</v>
      </c>
      <c r="J224" s="103"/>
      <c r="K224" s="118"/>
      <c r="L224" s="119"/>
      <c r="M224" s="89"/>
      <c r="N224" s="95"/>
      <c r="O224" s="95"/>
      <c r="P224" s="1"/>
      <c r="Q224" s="1"/>
      <c r="R224" s="1"/>
      <c r="S224" s="1"/>
      <c r="T224" s="1"/>
      <c r="U224" s="1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53"/>
      <c r="CE224" s="53"/>
      <c r="CF224" s="53"/>
      <c r="CG224" s="53"/>
    </row>
    <row r="225" spans="1:85" ht="15.75" customHeight="1" x14ac:dyDescent="0.3">
      <c r="A225" s="5" t="s">
        <v>381</v>
      </c>
      <c r="B225" s="1" t="s">
        <v>382</v>
      </c>
      <c r="C225" s="1"/>
      <c r="D225" s="53" t="s">
        <v>396</v>
      </c>
      <c r="E225" s="89" t="s">
        <v>409</v>
      </c>
      <c r="F225" s="89" t="s">
        <v>388</v>
      </c>
      <c r="G225" s="1"/>
      <c r="H225" s="53"/>
      <c r="I225" s="103" t="s">
        <v>414</v>
      </c>
      <c r="J225" s="103"/>
      <c r="K225" s="118"/>
      <c r="L225" s="119"/>
      <c r="M225" s="89"/>
      <c r="N225" s="95"/>
      <c r="O225" s="95"/>
      <c r="P225" s="1"/>
      <c r="Q225" s="1"/>
      <c r="S225" s="1"/>
      <c r="T225" s="1"/>
      <c r="U225" s="1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53"/>
      <c r="CE225" s="53"/>
      <c r="CF225" s="53"/>
      <c r="CG225" s="53"/>
    </row>
    <row r="226" spans="1:85" ht="15.75" customHeight="1" x14ac:dyDescent="0.3">
      <c r="A226" s="5" t="s">
        <v>370</v>
      </c>
      <c r="B226" s="1" t="s">
        <v>383</v>
      </c>
      <c r="C226" s="1"/>
      <c r="D226" s="53" t="s">
        <v>410</v>
      </c>
      <c r="E226" s="89" t="s">
        <v>389</v>
      </c>
      <c r="F226" s="89" t="s">
        <v>411</v>
      </c>
      <c r="G226" s="113" t="s">
        <v>5</v>
      </c>
      <c r="H226" s="53"/>
      <c r="I226" s="104" t="s">
        <v>415</v>
      </c>
      <c r="J226" s="53"/>
      <c r="K226" s="118"/>
      <c r="L226" s="119"/>
      <c r="M226" s="89"/>
      <c r="N226" s="95"/>
      <c r="O226" s="95"/>
      <c r="P226" s="1"/>
      <c r="Q226" s="1"/>
      <c r="R226" s="1"/>
      <c r="S226" s="1"/>
      <c r="T226" s="1"/>
      <c r="U226" s="1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53"/>
      <c r="CE226" s="53"/>
      <c r="CF226" s="53"/>
      <c r="CG226" s="53"/>
    </row>
    <row r="227" spans="1:85" ht="15.75" customHeight="1" x14ac:dyDescent="0.3">
      <c r="A227" s="5" t="s">
        <v>371</v>
      </c>
      <c r="B227" s="1" t="s">
        <v>384</v>
      </c>
      <c r="C227" s="1"/>
      <c r="D227" s="53" t="s">
        <v>412</v>
      </c>
      <c r="E227" s="89" t="s">
        <v>397</v>
      </c>
      <c r="F227" s="89" t="s">
        <v>413</v>
      </c>
      <c r="G227" s="1"/>
      <c r="H227" s="53"/>
      <c r="I227" s="104" t="s">
        <v>412</v>
      </c>
      <c r="J227" s="53"/>
      <c r="K227" s="89"/>
      <c r="L227" s="53"/>
      <c r="M227" s="89"/>
      <c r="N227" s="95"/>
      <c r="O227" s="95"/>
      <c r="P227" s="1"/>
      <c r="Q227" s="1"/>
      <c r="R227" s="1"/>
      <c r="S227" s="1"/>
      <c r="T227" s="1"/>
      <c r="U227" s="1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53"/>
      <c r="CE227" s="53"/>
      <c r="CF227" s="53"/>
      <c r="CG227" s="53"/>
    </row>
    <row r="228" spans="1:85" ht="15.75" customHeight="1" x14ac:dyDescent="0.3">
      <c r="A228" s="5"/>
      <c r="B228" s="1"/>
      <c r="C228" s="1"/>
      <c r="D228" s="6"/>
      <c r="E228" s="89"/>
      <c r="F228" s="89"/>
      <c r="G228" s="1"/>
      <c r="H228" s="53"/>
      <c r="I228" s="103"/>
      <c r="J228" s="80"/>
      <c r="K228" s="80"/>
      <c r="L228" s="1"/>
      <c r="M228" s="90"/>
      <c r="N228" s="4"/>
      <c r="O228" s="4"/>
      <c r="P228" s="1"/>
      <c r="Q228" s="1"/>
      <c r="R228" s="1"/>
      <c r="S228" s="1"/>
      <c r="T228" s="1"/>
      <c r="U228" s="1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53"/>
      <c r="CE228" s="53"/>
      <c r="CF228" s="53"/>
      <c r="CG228" s="53"/>
    </row>
    <row r="229" spans="1:85" ht="15.75" customHeight="1" x14ac:dyDescent="0.3">
      <c r="A229" s="5"/>
      <c r="B229" s="1"/>
      <c r="C229" s="1"/>
      <c r="D229" s="6"/>
      <c r="E229" s="1"/>
      <c r="F229" s="1"/>
      <c r="G229" s="1"/>
      <c r="H229" s="1"/>
      <c r="I229" s="6"/>
      <c r="J229" s="103"/>
      <c r="K229" s="103"/>
      <c r="L229" s="6"/>
      <c r="M229" s="90"/>
      <c r="N229" s="4"/>
      <c r="O229" s="4"/>
      <c r="P229" s="1"/>
      <c r="Q229" s="1"/>
      <c r="R229" s="1"/>
      <c r="S229" s="1"/>
      <c r="T229" s="1"/>
      <c r="U229" s="1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53"/>
      <c r="CE229" s="53"/>
      <c r="CF229" s="53"/>
      <c r="CG229" s="53"/>
    </row>
    <row r="230" spans="1:85" ht="15.75" customHeight="1" x14ac:dyDescent="0.3">
      <c r="A230" s="5"/>
      <c r="B230" s="1"/>
      <c r="C230" s="1"/>
      <c r="D230" s="6"/>
      <c r="E230" s="1"/>
      <c r="F230" s="1"/>
      <c r="G230" s="1"/>
      <c r="H230" s="1" t="s">
        <v>242</v>
      </c>
      <c r="I230" s="1"/>
      <c r="J230" s="1"/>
      <c r="K230" s="80"/>
      <c r="L230" s="1"/>
      <c r="M230" s="90"/>
      <c r="N230" s="4"/>
      <c r="O230" s="4"/>
      <c r="P230" s="1"/>
      <c r="Q230" s="1"/>
      <c r="R230" s="1"/>
      <c r="S230" s="1"/>
      <c r="T230" s="1"/>
      <c r="U230" s="1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53"/>
      <c r="CE230" s="53"/>
      <c r="CF230" s="53"/>
      <c r="CG230" s="53"/>
    </row>
    <row r="231" spans="1:85" ht="15.75" customHeight="1" x14ac:dyDescent="0.3">
      <c r="A231" s="5"/>
      <c r="B231" s="1"/>
      <c r="C231" s="1"/>
      <c r="D231" s="6"/>
      <c r="E231" s="1"/>
      <c r="F231" s="1"/>
      <c r="G231" s="1"/>
      <c r="H231" s="1"/>
      <c r="I231" s="1"/>
      <c r="J231" s="1"/>
      <c r="K231" s="80"/>
      <c r="L231" s="1"/>
      <c r="M231" s="90"/>
      <c r="N231" s="4"/>
      <c r="O231" s="4"/>
      <c r="P231" s="1"/>
      <c r="Q231" s="1"/>
      <c r="R231" s="1"/>
      <c r="S231" s="1"/>
      <c r="T231" s="1"/>
      <c r="U231" s="1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53"/>
      <c r="CE231" s="53"/>
      <c r="CF231" s="53"/>
      <c r="CG231" s="53"/>
    </row>
    <row r="232" spans="1:85" ht="15.75" customHeight="1" x14ac:dyDescent="0.3">
      <c r="A232" s="5"/>
      <c r="B232" s="1"/>
      <c r="C232" s="1"/>
      <c r="D232" s="6"/>
      <c r="E232" s="1"/>
      <c r="F232" s="1"/>
      <c r="G232" s="1"/>
      <c r="H232" s="1"/>
      <c r="I232" s="1"/>
      <c r="J232" s="1"/>
      <c r="K232" s="80"/>
      <c r="L232" s="1"/>
      <c r="M232" s="90"/>
      <c r="N232" s="4"/>
      <c r="O232" s="4"/>
      <c r="P232" s="1"/>
      <c r="Q232" s="1"/>
      <c r="R232" s="1"/>
      <c r="S232" s="1"/>
      <c r="T232" s="1"/>
      <c r="U232" s="1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53"/>
      <c r="CE232" s="53"/>
      <c r="CF232" s="53"/>
      <c r="CG232" s="53"/>
    </row>
    <row r="233" spans="1:85" ht="15.75" customHeight="1" x14ac:dyDescent="0.3">
      <c r="A233" s="5"/>
      <c r="B233" s="1"/>
      <c r="C233" s="1"/>
      <c r="D233" s="6"/>
      <c r="E233" s="1"/>
      <c r="F233" s="1"/>
      <c r="G233" s="1"/>
      <c r="H233" s="1"/>
      <c r="I233" s="1"/>
      <c r="J233" s="1"/>
      <c r="K233" s="80"/>
      <c r="L233" s="1"/>
      <c r="M233" s="90"/>
      <c r="N233" s="4"/>
      <c r="O233" s="4"/>
      <c r="P233" s="1"/>
      <c r="Q233" s="1"/>
      <c r="R233" s="1"/>
      <c r="S233" s="1"/>
      <c r="T233" s="1"/>
      <c r="U233" s="1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53"/>
      <c r="CE233" s="53"/>
      <c r="CF233" s="53"/>
      <c r="CG233" s="53"/>
    </row>
    <row r="234" spans="1:85" ht="15.75" customHeight="1" x14ac:dyDescent="0.3">
      <c r="A234" s="5"/>
      <c r="B234" s="1"/>
      <c r="C234" s="1"/>
      <c r="D234" s="6"/>
      <c r="E234" s="1"/>
      <c r="F234" s="1"/>
      <c r="G234" s="1"/>
      <c r="H234" s="1"/>
      <c r="I234" s="1"/>
      <c r="J234" s="1"/>
      <c r="K234" s="80"/>
      <c r="L234" s="1"/>
      <c r="M234" s="90"/>
      <c r="N234" s="4"/>
      <c r="O234" s="4"/>
      <c r="P234" s="1"/>
      <c r="Q234" s="1"/>
      <c r="R234" s="1"/>
      <c r="S234" s="1"/>
      <c r="T234" s="1"/>
      <c r="U234" s="1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53"/>
      <c r="CE234" s="53"/>
      <c r="CF234" s="53"/>
      <c r="CG234" s="53"/>
    </row>
    <row r="235" spans="1:85" ht="15.75" customHeight="1" x14ac:dyDescent="0.3">
      <c r="A235" s="5"/>
      <c r="B235" s="1"/>
      <c r="C235" s="1"/>
      <c r="D235" s="6"/>
      <c r="E235" s="1"/>
      <c r="F235" s="1"/>
      <c r="G235" s="1"/>
      <c r="H235" s="1"/>
      <c r="I235" s="1"/>
      <c r="J235" s="1"/>
      <c r="K235" s="80"/>
      <c r="L235" s="1"/>
      <c r="M235" s="90"/>
      <c r="N235" s="4"/>
      <c r="O235" s="4"/>
      <c r="P235" s="1"/>
      <c r="Q235" s="1"/>
      <c r="R235" s="1"/>
      <c r="S235" s="1"/>
      <c r="T235" s="1"/>
      <c r="U235" s="1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53"/>
      <c r="CE235" s="53"/>
      <c r="CF235" s="53"/>
      <c r="CG235" s="53"/>
    </row>
    <row r="236" spans="1:85" ht="15.75" customHeight="1" x14ac:dyDescent="0.3">
      <c r="A236" s="5"/>
      <c r="B236" s="1"/>
      <c r="C236" s="1"/>
      <c r="D236" s="6"/>
      <c r="E236" s="1"/>
      <c r="F236" s="1"/>
      <c r="G236" s="1"/>
      <c r="H236" s="1"/>
      <c r="I236" s="1"/>
      <c r="J236" s="1"/>
      <c r="K236" s="80"/>
      <c r="L236" s="1"/>
      <c r="M236" s="90"/>
      <c r="N236" s="4"/>
      <c r="O236" s="4"/>
      <c r="P236" s="1"/>
      <c r="Q236" s="1"/>
      <c r="R236" s="1"/>
      <c r="S236" s="1"/>
      <c r="T236" s="1"/>
      <c r="U236" s="1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53"/>
      <c r="CE236" s="53"/>
      <c r="CF236" s="53"/>
      <c r="CG236" s="53"/>
    </row>
    <row r="237" spans="1:85" ht="15.75" customHeight="1" x14ac:dyDescent="0.3">
      <c r="A237" s="5"/>
      <c r="B237" s="1"/>
      <c r="C237" s="1"/>
      <c r="D237" s="6"/>
      <c r="E237" s="1"/>
      <c r="F237" s="1"/>
      <c r="G237" s="1"/>
      <c r="H237" s="1"/>
      <c r="I237" s="1"/>
      <c r="J237" s="1"/>
      <c r="K237" s="80"/>
      <c r="L237" s="1"/>
      <c r="M237" s="90"/>
      <c r="N237" s="4"/>
      <c r="O237" s="4"/>
      <c r="P237" s="1"/>
      <c r="Q237" s="1"/>
      <c r="R237" s="1"/>
      <c r="S237" s="1"/>
      <c r="T237" s="1"/>
      <c r="U237" s="1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53"/>
      <c r="CE237" s="53"/>
      <c r="CF237" s="53"/>
      <c r="CG237" s="53"/>
    </row>
    <row r="238" spans="1:85" ht="15.75" customHeight="1" x14ac:dyDescent="0.3">
      <c r="A238" s="5"/>
      <c r="B238" s="1"/>
      <c r="C238" s="1"/>
      <c r="D238" s="6"/>
      <c r="E238" s="1"/>
      <c r="F238" s="1"/>
      <c r="G238" s="1"/>
      <c r="H238" s="1"/>
      <c r="I238" s="1"/>
      <c r="J238" s="1"/>
      <c r="K238" s="80"/>
      <c r="L238" s="1"/>
      <c r="M238" s="90"/>
      <c r="N238" s="4"/>
      <c r="O238" s="4"/>
      <c r="P238" s="1"/>
      <c r="Q238" s="1"/>
      <c r="R238" s="1"/>
      <c r="S238" s="1"/>
      <c r="T238" s="1"/>
      <c r="U238" s="1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53"/>
      <c r="CE238" s="53"/>
      <c r="CF238" s="53"/>
      <c r="CG238" s="53"/>
    </row>
    <row r="239" spans="1:85" ht="15.75" customHeight="1" x14ac:dyDescent="0.3">
      <c r="A239" s="5"/>
      <c r="B239" s="1"/>
      <c r="C239" s="1"/>
      <c r="D239" s="6"/>
      <c r="E239" s="1"/>
      <c r="F239" s="1"/>
      <c r="G239" s="1"/>
      <c r="H239" s="1"/>
      <c r="I239" s="1"/>
      <c r="J239" s="1"/>
      <c r="K239" s="80"/>
      <c r="L239" s="1"/>
      <c r="M239" s="90"/>
      <c r="N239" s="4"/>
      <c r="O239" s="4"/>
      <c r="P239" s="1"/>
      <c r="Q239" s="1"/>
      <c r="R239" s="1"/>
      <c r="S239" s="1"/>
      <c r="T239" s="1"/>
      <c r="U239" s="1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53"/>
      <c r="CE239" s="53"/>
      <c r="CF239" s="53"/>
      <c r="CG239" s="53"/>
    </row>
    <row r="240" spans="1:85" ht="15.75" customHeight="1" x14ac:dyDescent="0.3">
      <c r="A240" s="5"/>
      <c r="B240" s="1"/>
      <c r="C240" s="1"/>
      <c r="D240" s="6"/>
      <c r="E240" s="1"/>
      <c r="F240" s="1"/>
      <c r="G240" s="1"/>
      <c r="H240" s="1"/>
      <c r="I240" s="1"/>
      <c r="J240" s="1"/>
      <c r="K240" s="80"/>
      <c r="L240" s="1"/>
      <c r="M240" s="90"/>
      <c r="N240" s="4"/>
      <c r="O240" s="4"/>
      <c r="P240" s="1"/>
      <c r="Q240" s="1"/>
      <c r="R240" s="1"/>
      <c r="S240" s="1"/>
      <c r="T240" s="1"/>
      <c r="U240" s="1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53"/>
      <c r="CE240" s="53"/>
      <c r="CF240" s="53"/>
      <c r="CG240" s="53"/>
    </row>
    <row r="241" spans="1:85" ht="15.75" customHeight="1" x14ac:dyDescent="0.3">
      <c r="A241" s="5"/>
      <c r="B241" s="1"/>
      <c r="C241" s="1"/>
      <c r="D241" s="6"/>
      <c r="E241" s="1"/>
      <c r="F241" s="1"/>
      <c r="G241" s="1"/>
      <c r="H241" s="1"/>
      <c r="I241" s="1"/>
      <c r="J241" s="1"/>
      <c r="K241" s="80"/>
      <c r="L241" s="1"/>
      <c r="M241" s="90"/>
      <c r="N241" s="4"/>
      <c r="O241" s="4"/>
      <c r="P241" s="1"/>
      <c r="Q241" s="1"/>
      <c r="R241" s="1"/>
      <c r="S241" s="1"/>
      <c r="T241" s="1"/>
      <c r="U241" s="1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53"/>
      <c r="CE241" s="53"/>
      <c r="CF241" s="53"/>
      <c r="CG241" s="53"/>
    </row>
    <row r="242" spans="1:85" ht="15.75" customHeight="1" x14ac:dyDescent="0.3">
      <c r="A242" s="5"/>
      <c r="B242" s="1"/>
      <c r="C242" s="1"/>
      <c r="D242" s="6"/>
      <c r="E242" s="1"/>
      <c r="F242" s="1"/>
      <c r="G242" s="1"/>
      <c r="H242" s="1"/>
      <c r="I242" s="1"/>
      <c r="J242" s="1"/>
      <c r="K242" s="80"/>
      <c r="L242" s="1"/>
      <c r="M242" s="90"/>
      <c r="N242" s="4"/>
      <c r="O242" s="4"/>
      <c r="P242" s="1"/>
      <c r="Q242" s="1"/>
      <c r="R242" s="1"/>
      <c r="S242" s="1"/>
      <c r="T242" s="1"/>
      <c r="U242" s="1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53"/>
      <c r="CE242" s="53"/>
      <c r="CF242" s="53"/>
      <c r="CG242" s="53"/>
    </row>
    <row r="243" spans="1:85" ht="15.75" customHeight="1" x14ac:dyDescent="0.3">
      <c r="A243" s="5"/>
      <c r="B243" s="1"/>
      <c r="C243" s="1"/>
      <c r="D243" s="6"/>
      <c r="E243" s="1"/>
      <c r="F243" s="1"/>
      <c r="G243" s="1"/>
      <c r="H243" s="1"/>
      <c r="I243" s="1"/>
      <c r="J243" s="1"/>
      <c r="K243" s="80"/>
      <c r="L243" s="1"/>
      <c r="M243" s="90"/>
      <c r="N243" s="4"/>
      <c r="O243" s="4"/>
      <c r="P243" s="1"/>
      <c r="Q243" s="1"/>
      <c r="R243" s="1"/>
      <c r="S243" s="1"/>
      <c r="T243" s="1"/>
      <c r="U243" s="1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53"/>
      <c r="CE243" s="53"/>
      <c r="CF243" s="53"/>
      <c r="CG243" s="53"/>
    </row>
    <row r="244" spans="1:85" ht="15.75" customHeight="1" x14ac:dyDescent="0.3">
      <c r="A244" s="5"/>
      <c r="B244" s="1"/>
      <c r="C244" s="1"/>
      <c r="D244" s="6"/>
      <c r="E244" s="1"/>
      <c r="F244" s="1"/>
      <c r="G244" s="1"/>
      <c r="H244" s="1"/>
      <c r="I244" s="1"/>
      <c r="J244" s="1"/>
      <c r="K244" s="80"/>
      <c r="L244" s="1"/>
      <c r="M244" s="90"/>
      <c r="N244" s="4"/>
      <c r="O244" s="4"/>
      <c r="P244" s="1"/>
      <c r="Q244" s="1"/>
      <c r="R244" s="1"/>
      <c r="S244" s="1"/>
      <c r="T244" s="1"/>
      <c r="U244" s="1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53"/>
      <c r="CE244" s="53"/>
      <c r="CF244" s="53"/>
      <c r="CG244" s="53"/>
    </row>
    <row r="245" spans="1:85" ht="15.75" customHeight="1" x14ac:dyDescent="0.3">
      <c r="A245" s="5"/>
      <c r="B245" s="1"/>
      <c r="C245" s="1"/>
      <c r="D245" s="6"/>
      <c r="E245" s="1"/>
      <c r="F245" s="1"/>
      <c r="G245" s="1"/>
      <c r="H245" s="1"/>
      <c r="I245" s="1"/>
      <c r="J245" s="1"/>
      <c r="K245" s="80"/>
      <c r="L245" s="1"/>
      <c r="M245" s="90"/>
      <c r="N245" s="4"/>
      <c r="O245" s="4"/>
      <c r="P245" s="1"/>
      <c r="Q245" s="1"/>
      <c r="R245" s="1"/>
      <c r="S245" s="1"/>
      <c r="T245" s="1"/>
      <c r="U245" s="1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53"/>
      <c r="CE245" s="53"/>
      <c r="CF245" s="53"/>
      <c r="CG245" s="53"/>
    </row>
    <row r="246" spans="1:85" ht="15.75" customHeight="1" x14ac:dyDescent="0.3">
      <c r="A246" s="5"/>
      <c r="B246" s="1"/>
      <c r="C246" s="1"/>
      <c r="D246" s="6"/>
      <c r="E246" s="1"/>
      <c r="F246" s="1"/>
      <c r="G246" s="1"/>
      <c r="H246" s="1"/>
      <c r="I246" s="1"/>
      <c r="J246" s="1"/>
      <c r="K246" s="80"/>
      <c r="L246" s="1"/>
      <c r="M246" s="90"/>
      <c r="N246" s="4"/>
      <c r="O246" s="4"/>
      <c r="P246" s="1"/>
      <c r="Q246" s="1"/>
      <c r="R246" s="1"/>
      <c r="S246" s="1"/>
      <c r="T246" s="1"/>
      <c r="U246" s="1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7"/>
      <c r="AG246" s="57"/>
      <c r="AH246" s="57"/>
      <c r="AI246" s="57"/>
      <c r="AJ246" s="57"/>
      <c r="AK246" s="57"/>
      <c r="AL246" s="57"/>
      <c r="AM246" s="57"/>
      <c r="AN246" s="57"/>
      <c r="AO246" s="57"/>
      <c r="AP246" s="57"/>
      <c r="AQ246" s="57"/>
      <c r="AR246" s="57"/>
      <c r="AS246" s="57"/>
      <c r="AT246" s="57"/>
      <c r="AU246" s="57"/>
      <c r="AV246" s="57"/>
      <c r="AW246" s="57"/>
      <c r="AX246" s="57"/>
      <c r="AY246" s="57"/>
      <c r="AZ246" s="57"/>
      <c r="BA246" s="57"/>
      <c r="BB246" s="57"/>
      <c r="BC246" s="57"/>
      <c r="BD246" s="57"/>
      <c r="BE246" s="57"/>
      <c r="BF246" s="57"/>
      <c r="BG246" s="57"/>
      <c r="BH246" s="57"/>
      <c r="BI246" s="57"/>
      <c r="BJ246" s="57"/>
      <c r="BK246" s="57"/>
      <c r="BL246" s="57"/>
      <c r="BM246" s="57"/>
      <c r="BN246" s="57"/>
      <c r="BO246" s="57"/>
      <c r="BP246" s="57"/>
      <c r="BQ246" s="57"/>
      <c r="BR246" s="57"/>
      <c r="BS246" s="57"/>
      <c r="BT246" s="57"/>
      <c r="BU246" s="57"/>
      <c r="BV246" s="57"/>
      <c r="BW246" s="57"/>
      <c r="BX246" s="57"/>
      <c r="BY246" s="57"/>
      <c r="BZ246" s="57"/>
      <c r="CA246" s="57"/>
      <c r="CB246" s="57"/>
      <c r="CC246" s="57"/>
    </row>
    <row r="247" spans="1:85" ht="15" customHeight="1" x14ac:dyDescent="0.3">
      <c r="A247" s="5"/>
      <c r="B247" s="1"/>
      <c r="C247" s="1"/>
      <c r="D247" s="6"/>
      <c r="E247" s="1"/>
      <c r="F247" s="1"/>
      <c r="G247" s="1"/>
      <c r="H247" s="1"/>
      <c r="I247" s="1"/>
      <c r="J247" s="1"/>
      <c r="K247" s="80"/>
      <c r="L247" s="1"/>
      <c r="M247" s="90"/>
      <c r="N247" s="4"/>
      <c r="O247" s="4"/>
      <c r="P247" s="1"/>
      <c r="Q247" s="1"/>
      <c r="R247" s="1"/>
      <c r="S247" s="1"/>
      <c r="T247" s="1"/>
      <c r="U247" s="1"/>
      <c r="V247" s="58"/>
      <c r="W247" s="58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8"/>
      <c r="AI247" s="58"/>
      <c r="AJ247" s="58"/>
      <c r="AK247" s="58"/>
      <c r="AL247" s="58"/>
      <c r="AM247" s="58"/>
      <c r="AN247" s="58"/>
      <c r="AO247" s="58"/>
      <c r="AP247" s="58"/>
      <c r="AQ247" s="58"/>
      <c r="AR247" s="58"/>
      <c r="AS247" s="58"/>
      <c r="AT247" s="58"/>
      <c r="AU247" s="58"/>
      <c r="AV247" s="58"/>
      <c r="AW247" s="58"/>
      <c r="AX247" s="58"/>
      <c r="AY247" s="58"/>
      <c r="AZ247" s="58"/>
      <c r="BA247" s="58"/>
      <c r="BB247" s="58"/>
      <c r="BC247" s="58"/>
      <c r="BD247" s="58"/>
      <c r="BE247" s="58"/>
      <c r="BF247" s="58"/>
      <c r="BG247" s="58"/>
      <c r="BH247" s="58"/>
      <c r="BI247" s="58"/>
      <c r="BJ247" s="58"/>
      <c r="BK247" s="58"/>
      <c r="BL247" s="58"/>
      <c r="BM247" s="58"/>
      <c r="BN247" s="58"/>
      <c r="BO247" s="58"/>
      <c r="BP247" s="58"/>
      <c r="BQ247" s="58"/>
      <c r="BR247" s="58"/>
      <c r="BS247" s="58"/>
      <c r="BT247" s="58"/>
      <c r="BU247" s="58"/>
      <c r="BV247" s="58"/>
      <c r="BW247" s="58"/>
      <c r="BX247" s="58"/>
      <c r="BY247" s="58"/>
      <c r="BZ247" s="58"/>
      <c r="CA247" s="58"/>
      <c r="CB247" s="58"/>
      <c r="CC247" s="58"/>
    </row>
    <row r="248" spans="1:85" ht="15" customHeight="1" x14ac:dyDescent="0.3">
      <c r="A248" s="5"/>
      <c r="B248" s="1"/>
      <c r="C248" s="1"/>
      <c r="D248" s="6"/>
      <c r="E248" s="1"/>
      <c r="F248" s="1"/>
      <c r="G248" s="1"/>
      <c r="H248" s="1"/>
      <c r="I248" s="1"/>
      <c r="J248" s="1"/>
      <c r="K248" s="80"/>
      <c r="L248" s="1"/>
      <c r="M248" s="90"/>
      <c r="N248" s="4"/>
      <c r="O248" s="4"/>
      <c r="P248" s="1"/>
      <c r="Q248" s="1"/>
      <c r="R248" s="1"/>
      <c r="S248" s="1"/>
      <c r="T248" s="1"/>
      <c r="U248" s="1"/>
    </row>
    <row r="249" spans="1:85" ht="15" customHeight="1" x14ac:dyDescent="0.3">
      <c r="A249" s="5"/>
      <c r="B249" s="1"/>
      <c r="C249" s="1"/>
      <c r="D249" s="6"/>
      <c r="E249" s="1"/>
      <c r="F249" s="1"/>
      <c r="G249" s="1"/>
      <c r="H249" s="1"/>
      <c r="I249" s="1"/>
      <c r="J249" s="1"/>
      <c r="K249" s="80"/>
      <c r="L249" s="1"/>
      <c r="M249" s="90"/>
      <c r="N249" s="4"/>
      <c r="O249" s="4"/>
      <c r="P249" s="1"/>
      <c r="Q249" s="1"/>
      <c r="R249" s="1"/>
      <c r="S249" s="1"/>
      <c r="T249" s="1"/>
      <c r="U249" s="1"/>
    </row>
    <row r="250" spans="1:85" ht="15" customHeight="1" x14ac:dyDescent="0.3">
      <c r="A250" s="5"/>
      <c r="B250" s="1"/>
      <c r="C250" s="1"/>
      <c r="D250" s="6"/>
      <c r="E250" s="1"/>
      <c r="F250" s="1"/>
      <c r="G250" s="1"/>
      <c r="H250" s="1"/>
      <c r="I250" s="1"/>
      <c r="J250" s="1"/>
      <c r="K250" s="80"/>
      <c r="L250" s="1"/>
      <c r="M250" s="90"/>
      <c r="N250" s="4"/>
      <c r="O250" s="4"/>
      <c r="P250" s="1"/>
      <c r="Q250" s="1"/>
      <c r="R250" s="1"/>
      <c r="S250" s="1"/>
      <c r="T250" s="1"/>
      <c r="U250" s="1"/>
    </row>
    <row r="251" spans="1:85" ht="15" customHeight="1" x14ac:dyDescent="0.3">
      <c r="A251" s="5"/>
      <c r="B251" s="1"/>
      <c r="C251" s="1"/>
      <c r="D251" s="6"/>
      <c r="E251" s="1"/>
      <c r="F251" s="1"/>
      <c r="G251" s="1"/>
      <c r="H251" s="1"/>
      <c r="I251" s="1"/>
      <c r="J251" s="1"/>
      <c r="K251" s="80"/>
      <c r="L251" s="1"/>
      <c r="M251" s="90"/>
      <c r="N251" s="4"/>
      <c r="O251" s="4"/>
      <c r="P251" s="1"/>
      <c r="Q251" s="1"/>
      <c r="R251" s="1"/>
      <c r="S251" s="1"/>
      <c r="T251" s="1"/>
      <c r="U251" s="1"/>
    </row>
    <row r="252" spans="1:85" ht="15" customHeight="1" x14ac:dyDescent="0.3">
      <c r="A252" s="5"/>
      <c r="B252" s="1"/>
      <c r="C252" s="1"/>
      <c r="D252" s="6"/>
      <c r="E252" s="1"/>
      <c r="F252" s="1"/>
      <c r="G252" s="1"/>
      <c r="H252" s="1"/>
      <c r="I252" s="1"/>
      <c r="J252" s="1"/>
      <c r="K252" s="80"/>
      <c r="L252" s="1"/>
      <c r="M252" s="90"/>
      <c r="N252" s="4"/>
      <c r="O252" s="4"/>
      <c r="P252" s="1"/>
      <c r="Q252" s="1"/>
      <c r="R252" s="1"/>
      <c r="S252" s="1"/>
      <c r="T252" s="1"/>
      <c r="U252" s="1"/>
    </row>
    <row r="253" spans="1:85" ht="15" customHeight="1" x14ac:dyDescent="0.3">
      <c r="A253" s="5"/>
      <c r="B253" s="1"/>
      <c r="C253" s="1"/>
      <c r="D253" s="6"/>
      <c r="E253" s="1"/>
      <c r="F253" s="1"/>
      <c r="G253" s="1"/>
      <c r="H253" s="1"/>
      <c r="I253" s="1"/>
      <c r="J253" s="1"/>
      <c r="K253" s="80"/>
      <c r="L253" s="1"/>
      <c r="M253" s="90"/>
      <c r="N253" s="4"/>
      <c r="O253" s="4"/>
      <c r="P253" s="1"/>
      <c r="Q253" s="1"/>
      <c r="R253" s="1"/>
      <c r="S253" s="1"/>
      <c r="T253" s="1"/>
      <c r="U253" s="1"/>
    </row>
    <row r="254" spans="1:85" ht="15" customHeight="1" x14ac:dyDescent="0.3">
      <c r="A254" s="5"/>
      <c r="B254" s="1"/>
      <c r="C254" s="1"/>
      <c r="D254" s="6"/>
      <c r="E254" s="1"/>
      <c r="F254" s="1"/>
      <c r="G254" s="1"/>
      <c r="H254" s="1"/>
      <c r="I254" s="1"/>
      <c r="J254" s="1"/>
      <c r="K254" s="80"/>
      <c r="L254" s="1"/>
      <c r="M254" s="90"/>
      <c r="N254" s="4"/>
      <c r="O254" s="4"/>
      <c r="P254" s="1"/>
      <c r="Q254" s="1"/>
      <c r="R254" s="1"/>
      <c r="S254" s="1"/>
      <c r="T254" s="1"/>
      <c r="U254" s="1"/>
    </row>
    <row r="255" spans="1:85" ht="15" customHeight="1" x14ac:dyDescent="0.3">
      <c r="A255" s="5"/>
      <c r="B255" s="1"/>
      <c r="C255" s="1"/>
      <c r="D255" s="6"/>
      <c r="E255" s="1"/>
      <c r="F255" s="1"/>
      <c r="G255" s="1"/>
      <c r="H255" s="1"/>
      <c r="I255" s="1"/>
      <c r="J255" s="1"/>
      <c r="K255" s="80"/>
      <c r="L255" s="1"/>
      <c r="M255" s="90"/>
      <c r="N255" s="4"/>
      <c r="O255" s="4"/>
      <c r="P255" s="1"/>
      <c r="Q255" s="1"/>
      <c r="R255" s="1"/>
      <c r="S255" s="1"/>
      <c r="T255" s="1"/>
      <c r="U255" s="1"/>
    </row>
    <row r="256" spans="1:85" ht="15" customHeight="1" x14ac:dyDescent="0.3">
      <c r="A256" s="5"/>
      <c r="B256" s="1"/>
      <c r="C256" s="1"/>
      <c r="D256" s="6"/>
      <c r="E256" s="1"/>
      <c r="F256" s="1"/>
      <c r="G256" s="1"/>
      <c r="H256" s="1"/>
      <c r="I256" s="1"/>
      <c r="J256" s="1"/>
      <c r="K256" s="80"/>
      <c r="L256" s="1"/>
      <c r="M256" s="90"/>
      <c r="N256" s="4"/>
      <c r="O256" s="4"/>
      <c r="P256" s="1"/>
      <c r="Q256" s="1"/>
      <c r="R256" s="1"/>
      <c r="S256" s="1"/>
      <c r="T256" s="1"/>
      <c r="U256" s="1"/>
    </row>
    <row r="257" spans="1:21" ht="15" customHeight="1" x14ac:dyDescent="0.3">
      <c r="A257" s="5"/>
      <c r="B257" s="1"/>
      <c r="C257" s="1"/>
      <c r="D257" s="6"/>
      <c r="E257" s="1"/>
      <c r="F257" s="1"/>
      <c r="G257" s="1"/>
      <c r="H257" s="1"/>
      <c r="I257" s="1"/>
      <c r="J257" s="1"/>
      <c r="K257" s="80"/>
      <c r="L257" s="1"/>
      <c r="M257" s="90"/>
      <c r="N257" s="4"/>
      <c r="O257" s="4"/>
      <c r="P257" s="1"/>
      <c r="Q257" s="1"/>
      <c r="R257" s="1"/>
      <c r="S257" s="1"/>
      <c r="T257" s="1"/>
      <c r="U257" s="53"/>
    </row>
    <row r="258" spans="1:21" ht="15" customHeight="1" x14ac:dyDescent="0.3">
      <c r="A258" s="5"/>
      <c r="B258" s="1"/>
      <c r="C258" s="1"/>
      <c r="D258" s="6"/>
      <c r="E258" s="1"/>
      <c r="F258" s="1"/>
      <c r="G258" s="1"/>
      <c r="H258" s="1"/>
      <c r="I258" s="1"/>
      <c r="J258" s="1"/>
      <c r="K258" s="80"/>
      <c r="L258" s="1"/>
      <c r="M258" s="90"/>
      <c r="N258" s="4"/>
      <c r="O258" s="4"/>
      <c r="P258" s="1"/>
      <c r="Q258" s="1"/>
      <c r="R258" s="1"/>
      <c r="S258" s="1"/>
      <c r="T258" s="1"/>
      <c r="U258" s="53"/>
    </row>
    <row r="259" spans="1:21" ht="15" customHeight="1" x14ac:dyDescent="0.3">
      <c r="A259" s="5"/>
      <c r="B259" s="1"/>
      <c r="C259" s="1"/>
      <c r="D259" s="6"/>
      <c r="E259" s="1"/>
      <c r="F259" s="1"/>
      <c r="G259" s="1"/>
      <c r="H259" s="1"/>
      <c r="I259" s="1"/>
      <c r="J259" s="1"/>
      <c r="K259" s="80"/>
      <c r="L259" s="1"/>
      <c r="M259" s="90"/>
      <c r="N259" s="4"/>
      <c r="O259" s="4"/>
      <c r="P259" s="1"/>
      <c r="Q259" s="1"/>
      <c r="R259" s="1"/>
      <c r="S259" s="1"/>
      <c r="T259" s="1"/>
      <c r="U259" s="53"/>
    </row>
    <row r="260" spans="1:21" ht="15" customHeight="1" x14ac:dyDescent="0.3">
      <c r="A260" s="5"/>
      <c r="B260" s="1"/>
      <c r="C260" s="1"/>
      <c r="D260" s="6"/>
      <c r="E260" s="1"/>
      <c r="F260" s="1"/>
      <c r="G260" s="1"/>
      <c r="H260" s="1"/>
      <c r="I260" s="1"/>
      <c r="J260" s="1"/>
      <c r="K260" s="80"/>
      <c r="L260" s="1"/>
      <c r="M260" s="90"/>
      <c r="N260" s="4"/>
      <c r="O260" s="4"/>
      <c r="P260" s="1"/>
      <c r="Q260" s="1"/>
      <c r="R260" s="1"/>
      <c r="S260" s="1"/>
      <c r="T260" s="1"/>
      <c r="U260" s="53"/>
    </row>
    <row r="261" spans="1:21" ht="15" customHeight="1" x14ac:dyDescent="0.3">
      <c r="A261" s="5"/>
      <c r="B261" s="1"/>
      <c r="C261" s="1"/>
      <c r="D261" s="6"/>
      <c r="E261" s="1"/>
      <c r="F261" s="1"/>
      <c r="G261" s="1"/>
      <c r="H261" s="1"/>
      <c r="I261" s="1"/>
      <c r="J261" s="1"/>
      <c r="K261" s="80"/>
      <c r="L261" s="1"/>
      <c r="M261" s="90"/>
      <c r="N261" s="4"/>
      <c r="O261" s="4"/>
      <c r="P261" s="1"/>
      <c r="Q261" s="1"/>
      <c r="R261" s="1"/>
      <c r="S261" s="1"/>
      <c r="T261" s="1"/>
      <c r="U261" s="53"/>
    </row>
    <row r="262" spans="1:21" ht="15" customHeight="1" x14ac:dyDescent="0.3">
      <c r="A262" s="5"/>
      <c r="B262" s="1"/>
      <c r="C262" s="1"/>
      <c r="D262" s="6"/>
      <c r="E262" s="1"/>
      <c r="F262" s="1"/>
      <c r="G262" s="1"/>
      <c r="H262" s="1"/>
      <c r="I262" s="1"/>
      <c r="J262" s="1"/>
      <c r="K262" s="80"/>
      <c r="L262" s="1"/>
      <c r="M262" s="90"/>
      <c r="N262" s="4"/>
      <c r="O262" s="4"/>
      <c r="P262" s="1"/>
      <c r="Q262" s="1"/>
      <c r="R262" s="1"/>
      <c r="S262" s="1"/>
      <c r="T262" s="1"/>
      <c r="U262" s="53"/>
    </row>
    <row r="263" spans="1:21" ht="15" customHeight="1" x14ac:dyDescent="0.3">
      <c r="A263" s="5"/>
      <c r="B263" s="1"/>
      <c r="C263" s="1"/>
      <c r="D263" s="6"/>
      <c r="E263" s="1"/>
      <c r="F263" s="1"/>
      <c r="G263" s="1"/>
      <c r="H263" s="1"/>
      <c r="I263" s="1"/>
      <c r="J263" s="1"/>
      <c r="K263" s="80"/>
      <c r="L263" s="1"/>
      <c r="M263" s="90"/>
      <c r="N263" s="4"/>
      <c r="O263" s="4"/>
      <c r="P263" s="1"/>
      <c r="Q263" s="1"/>
      <c r="R263" s="1"/>
      <c r="S263" s="1"/>
      <c r="T263" s="1"/>
      <c r="U263" s="53"/>
    </row>
    <row r="264" spans="1:21" ht="15" customHeight="1" x14ac:dyDescent="0.3">
      <c r="A264" s="5"/>
      <c r="B264" s="1"/>
      <c r="C264" s="1"/>
      <c r="D264" s="6"/>
      <c r="E264" s="1"/>
      <c r="F264" s="1"/>
      <c r="G264" s="1"/>
      <c r="H264" s="1"/>
      <c r="I264" s="1"/>
      <c r="J264" s="1"/>
      <c r="K264" s="80"/>
      <c r="L264" s="1"/>
      <c r="M264" s="90"/>
      <c r="N264" s="4"/>
      <c r="O264" s="4"/>
      <c r="P264" s="1"/>
      <c r="Q264" s="1"/>
      <c r="R264" s="1"/>
      <c r="S264" s="1"/>
      <c r="T264" s="1"/>
      <c r="U264" s="53"/>
    </row>
    <row r="265" spans="1:21" ht="15" customHeight="1" x14ac:dyDescent="0.3">
      <c r="A265" s="5"/>
      <c r="B265" s="1"/>
      <c r="C265" s="1"/>
      <c r="D265" s="6"/>
      <c r="E265" s="1"/>
      <c r="F265" s="1"/>
      <c r="G265" s="1"/>
      <c r="H265" s="1"/>
      <c r="I265" s="1"/>
      <c r="J265" s="1"/>
      <c r="K265" s="80"/>
      <c r="L265" s="1"/>
      <c r="M265" s="90"/>
      <c r="N265" s="4"/>
      <c r="O265" s="4"/>
      <c r="P265" s="1"/>
      <c r="Q265" s="1"/>
      <c r="R265" s="1"/>
      <c r="S265" s="1"/>
      <c r="T265" s="1"/>
      <c r="U265" s="53"/>
    </row>
    <row r="266" spans="1:21" ht="15" customHeight="1" x14ac:dyDescent="0.3">
      <c r="A266" s="5"/>
      <c r="B266" s="1"/>
      <c r="C266" s="1"/>
      <c r="D266" s="6"/>
      <c r="E266" s="1"/>
      <c r="F266" s="1"/>
      <c r="G266" s="1"/>
      <c r="H266" s="1"/>
      <c r="I266" s="1"/>
      <c r="J266" s="1"/>
      <c r="K266" s="80"/>
      <c r="L266" s="1"/>
      <c r="M266" s="90"/>
      <c r="N266" s="4"/>
      <c r="O266" s="4"/>
      <c r="P266" s="1"/>
      <c r="Q266" s="1"/>
      <c r="R266" s="1"/>
      <c r="S266" s="1"/>
      <c r="T266" s="1"/>
      <c r="U266" s="53"/>
    </row>
    <row r="267" spans="1:21" ht="15" customHeight="1" x14ac:dyDescent="0.3">
      <c r="A267" s="5"/>
      <c r="B267" s="1"/>
      <c r="C267" s="1"/>
      <c r="D267" s="6"/>
      <c r="E267" s="1"/>
      <c r="F267" s="1"/>
      <c r="G267" s="1"/>
      <c r="H267" s="1"/>
      <c r="I267" s="1"/>
      <c r="J267" s="1"/>
      <c r="K267" s="80"/>
      <c r="L267" s="1"/>
      <c r="M267" s="90"/>
      <c r="N267" s="4"/>
      <c r="O267" s="4"/>
      <c r="P267" s="1"/>
      <c r="Q267" s="1"/>
      <c r="R267" s="1"/>
      <c r="S267" s="1"/>
      <c r="T267" s="1"/>
      <c r="U267" s="53"/>
    </row>
    <row r="268" spans="1:21" ht="15" customHeight="1" x14ac:dyDescent="0.3">
      <c r="A268" s="5"/>
      <c r="B268" s="1"/>
      <c r="C268" s="1"/>
      <c r="D268" s="6"/>
      <c r="E268" s="1"/>
      <c r="F268" s="1"/>
      <c r="G268" s="1"/>
      <c r="H268" s="1"/>
      <c r="I268" s="1"/>
      <c r="J268" s="1"/>
      <c r="K268" s="80"/>
      <c r="L268" s="1"/>
      <c r="M268" s="90"/>
      <c r="N268" s="4"/>
      <c r="O268" s="4"/>
      <c r="P268" s="1"/>
      <c r="Q268" s="1"/>
      <c r="R268" s="1"/>
      <c r="S268" s="1"/>
      <c r="T268" s="1"/>
      <c r="U268" s="53"/>
    </row>
    <row r="269" spans="1:21" ht="15" customHeight="1" x14ac:dyDescent="0.3">
      <c r="A269" s="5"/>
      <c r="B269" s="1"/>
      <c r="C269" s="1"/>
      <c r="D269" s="6"/>
      <c r="E269" s="1"/>
      <c r="F269" s="1"/>
      <c r="G269" s="1"/>
      <c r="H269" s="1"/>
      <c r="I269" s="1"/>
      <c r="J269" s="1"/>
      <c r="K269" s="80"/>
      <c r="L269" s="1"/>
      <c r="M269" s="90"/>
      <c r="N269" s="4"/>
      <c r="O269" s="4"/>
      <c r="P269" s="1"/>
      <c r="Q269" s="1"/>
      <c r="R269" s="1"/>
      <c r="S269" s="1"/>
      <c r="T269" s="1"/>
      <c r="U269" s="53"/>
    </row>
    <row r="270" spans="1:21" ht="15" customHeight="1" x14ac:dyDescent="0.3">
      <c r="A270" s="5"/>
      <c r="B270" s="1"/>
      <c r="C270" s="1"/>
      <c r="D270" s="6"/>
      <c r="E270" s="1"/>
      <c r="F270" s="1"/>
      <c r="G270" s="1"/>
      <c r="H270" s="1"/>
      <c r="I270" s="1"/>
      <c r="J270" s="1"/>
      <c r="K270" s="80"/>
      <c r="L270" s="1"/>
      <c r="M270" s="90"/>
      <c r="N270" s="4"/>
      <c r="O270" s="4"/>
      <c r="P270" s="1"/>
      <c r="Q270" s="1"/>
      <c r="R270" s="1"/>
      <c r="S270" s="1"/>
      <c r="T270" s="1"/>
      <c r="U270" s="53"/>
    </row>
    <row r="271" spans="1:21" ht="15" customHeight="1" x14ac:dyDescent="0.3">
      <c r="A271" s="5"/>
      <c r="B271" s="1"/>
      <c r="C271" s="1"/>
      <c r="D271" s="2"/>
      <c r="E271" s="1"/>
      <c r="F271" s="1"/>
      <c r="G271" s="1"/>
      <c r="H271" s="1"/>
      <c r="I271" s="1"/>
      <c r="J271" s="1"/>
      <c r="K271" s="80"/>
      <c r="L271" s="1"/>
      <c r="M271" s="90"/>
      <c r="N271" s="4"/>
      <c r="O271" s="4"/>
      <c r="P271" s="1"/>
      <c r="Q271" s="1"/>
      <c r="R271" s="1"/>
      <c r="S271" s="1"/>
      <c r="T271" s="1"/>
      <c r="U271" s="53"/>
    </row>
    <row r="272" spans="1:21" ht="15" customHeight="1" x14ac:dyDescent="0.3">
      <c r="A272" s="5"/>
      <c r="B272" s="1"/>
      <c r="C272" s="1"/>
      <c r="D272" s="2"/>
      <c r="E272" s="1"/>
      <c r="F272" s="1"/>
      <c r="G272" s="1"/>
      <c r="H272" s="1"/>
      <c r="I272" s="1"/>
      <c r="J272" s="1"/>
      <c r="K272" s="80"/>
      <c r="L272" s="1"/>
      <c r="M272" s="90"/>
      <c r="N272" s="4"/>
      <c r="O272" s="4"/>
      <c r="P272" s="1"/>
      <c r="Q272" s="1"/>
      <c r="R272" s="1"/>
      <c r="S272" s="1"/>
      <c r="T272" s="1"/>
      <c r="U272" s="53"/>
    </row>
    <row r="273" spans="1:21" ht="15" customHeight="1" x14ac:dyDescent="0.3">
      <c r="A273" s="5"/>
      <c r="B273" s="1"/>
      <c r="C273" s="1"/>
      <c r="D273" s="2"/>
      <c r="E273" s="1"/>
      <c r="F273" s="1"/>
      <c r="G273" s="1"/>
      <c r="H273" s="1"/>
      <c r="I273" s="1"/>
      <c r="J273" s="1"/>
      <c r="K273" s="80"/>
      <c r="L273" s="1"/>
      <c r="M273" s="90"/>
      <c r="N273" s="4"/>
      <c r="O273" s="4"/>
      <c r="P273" s="1"/>
      <c r="Q273" s="1"/>
      <c r="R273" s="1"/>
      <c r="S273" s="1"/>
      <c r="T273" s="1"/>
      <c r="U273" s="53"/>
    </row>
    <row r="274" spans="1:21" ht="15" customHeight="1" x14ac:dyDescent="0.3">
      <c r="A274" s="5"/>
      <c r="B274" s="1"/>
      <c r="C274" s="1"/>
      <c r="D274" s="2"/>
      <c r="E274" s="1"/>
      <c r="F274" s="1"/>
      <c r="G274" s="1"/>
      <c r="H274" s="1"/>
      <c r="I274" s="1"/>
      <c r="J274" s="1"/>
      <c r="K274" s="80"/>
      <c r="L274" s="1"/>
      <c r="M274" s="90"/>
      <c r="N274" s="4"/>
      <c r="O274" s="4"/>
      <c r="P274" s="1"/>
      <c r="Q274" s="1"/>
      <c r="R274" s="1"/>
      <c r="S274" s="1"/>
      <c r="T274" s="1"/>
      <c r="U274" s="53"/>
    </row>
    <row r="275" spans="1:21" ht="15" customHeight="1" x14ac:dyDescent="0.3">
      <c r="A275" s="5"/>
      <c r="B275" s="1"/>
      <c r="C275" s="1"/>
      <c r="D275" s="2"/>
      <c r="E275" s="1"/>
      <c r="F275" s="1"/>
      <c r="G275" s="1"/>
      <c r="H275" s="1"/>
      <c r="I275" s="1"/>
      <c r="J275" s="1"/>
      <c r="K275" s="80"/>
      <c r="L275" s="1"/>
      <c r="M275" s="90"/>
      <c r="N275" s="4"/>
      <c r="O275" s="4"/>
      <c r="P275" s="1"/>
      <c r="Q275" s="1"/>
      <c r="R275" s="1"/>
      <c r="S275" s="1"/>
      <c r="T275" s="1"/>
      <c r="U275" s="53"/>
    </row>
    <row r="276" spans="1:21" ht="15" customHeight="1" x14ac:dyDescent="0.3">
      <c r="A276" s="5"/>
      <c r="B276" s="1"/>
      <c r="C276" s="1"/>
      <c r="D276" s="2"/>
      <c r="E276" s="1"/>
      <c r="F276" s="1"/>
      <c r="G276" s="1"/>
      <c r="H276" s="1"/>
      <c r="I276" s="1"/>
      <c r="J276" s="1"/>
      <c r="K276" s="80"/>
      <c r="L276" s="1"/>
      <c r="M276" s="90"/>
      <c r="N276" s="4"/>
      <c r="O276" s="4"/>
      <c r="P276" s="1"/>
      <c r="Q276" s="1"/>
      <c r="R276" s="1"/>
      <c r="S276" s="1"/>
      <c r="T276" s="1"/>
      <c r="U276" s="53"/>
    </row>
    <row r="277" spans="1:21" ht="15" customHeight="1" x14ac:dyDescent="0.3">
      <c r="A277" s="5"/>
      <c r="B277" s="1"/>
      <c r="C277" s="1"/>
      <c r="D277" s="2"/>
      <c r="E277" s="1"/>
      <c r="F277" s="1"/>
      <c r="G277" s="1"/>
      <c r="H277" s="1"/>
      <c r="I277" s="1"/>
      <c r="J277" s="1"/>
      <c r="K277" s="80"/>
      <c r="L277" s="1"/>
      <c r="M277" s="90"/>
      <c r="N277" s="4"/>
      <c r="O277" s="4"/>
      <c r="P277" s="1"/>
      <c r="Q277" s="1"/>
      <c r="R277" s="1"/>
      <c r="S277" s="1"/>
      <c r="T277" s="1"/>
      <c r="U277" s="53"/>
    </row>
    <row r="278" spans="1:21" ht="15" customHeight="1" x14ac:dyDescent="0.3">
      <c r="A278" s="5"/>
      <c r="B278" s="1"/>
      <c r="C278" s="1"/>
      <c r="D278" s="2"/>
      <c r="E278" s="1"/>
      <c r="F278" s="1"/>
      <c r="G278" s="1"/>
      <c r="H278" s="1"/>
      <c r="I278" s="1"/>
      <c r="J278" s="1"/>
      <c r="K278" s="80"/>
      <c r="L278" s="1"/>
      <c r="M278" s="90"/>
      <c r="N278" s="4"/>
      <c r="O278" s="4"/>
      <c r="P278" s="1"/>
      <c r="Q278" s="1"/>
      <c r="R278" s="1"/>
      <c r="S278" s="1"/>
      <c r="T278" s="1"/>
      <c r="U278" s="53"/>
    </row>
    <row r="279" spans="1:21" ht="15" customHeight="1" x14ac:dyDescent="0.3">
      <c r="A279" s="5"/>
      <c r="B279" s="1"/>
      <c r="C279" s="1"/>
      <c r="D279" s="2"/>
      <c r="E279" s="1"/>
      <c r="F279" s="1"/>
      <c r="G279" s="1"/>
      <c r="H279" s="1"/>
      <c r="I279" s="1"/>
      <c r="J279" s="1"/>
      <c r="K279" s="80"/>
      <c r="L279" s="1"/>
      <c r="M279" s="90"/>
      <c r="N279" s="4"/>
      <c r="O279" s="4"/>
      <c r="P279" s="1"/>
      <c r="Q279" s="1"/>
      <c r="R279" s="1"/>
      <c r="S279" s="1"/>
      <c r="T279" s="1"/>
      <c r="U279" s="53"/>
    </row>
    <row r="280" spans="1:21" ht="15" customHeight="1" x14ac:dyDescent="0.3">
      <c r="A280" s="5"/>
      <c r="B280" s="1"/>
      <c r="C280" s="1"/>
      <c r="D280" s="2"/>
      <c r="E280" s="1"/>
      <c r="F280" s="1"/>
      <c r="G280" s="1"/>
      <c r="H280" s="1"/>
      <c r="I280" s="1"/>
      <c r="J280" s="1"/>
      <c r="K280" s="80"/>
      <c r="L280" s="1"/>
      <c r="M280" s="90"/>
      <c r="N280" s="4"/>
      <c r="O280" s="4"/>
      <c r="P280" s="1"/>
      <c r="Q280" s="1"/>
      <c r="R280" s="1"/>
      <c r="S280" s="1"/>
      <c r="T280" s="1"/>
      <c r="U280" s="53"/>
    </row>
    <row r="281" spans="1:21" ht="15" customHeight="1" x14ac:dyDescent="0.3">
      <c r="A281" s="5"/>
      <c r="B281" s="1"/>
      <c r="C281" s="1"/>
      <c r="D281" s="2"/>
      <c r="E281" s="1"/>
      <c r="F281" s="1"/>
      <c r="G281" s="1"/>
      <c r="H281" s="1"/>
      <c r="I281" s="1"/>
      <c r="J281" s="1"/>
      <c r="K281" s="80"/>
      <c r="L281" s="1"/>
      <c r="M281" s="90"/>
      <c r="N281" s="4"/>
      <c r="O281" s="4"/>
      <c r="P281" s="1"/>
      <c r="Q281" s="1"/>
      <c r="R281" s="1"/>
      <c r="S281" s="1"/>
      <c r="T281" s="1"/>
      <c r="U281" s="53"/>
    </row>
    <row r="282" spans="1:21" ht="15" customHeight="1" x14ac:dyDescent="0.3">
      <c r="A282" s="5"/>
      <c r="B282" s="1"/>
      <c r="C282" s="1"/>
      <c r="D282" s="2"/>
      <c r="E282" s="1"/>
      <c r="F282" s="1"/>
      <c r="G282" s="1"/>
      <c r="H282" s="1"/>
      <c r="I282" s="1"/>
      <c r="J282" s="1"/>
      <c r="K282" s="80"/>
      <c r="L282" s="1"/>
      <c r="M282" s="90"/>
      <c r="N282" s="4"/>
      <c r="O282" s="4"/>
      <c r="P282" s="1"/>
      <c r="Q282" s="1"/>
      <c r="R282" s="1"/>
      <c r="S282" s="1"/>
      <c r="T282" s="1"/>
      <c r="U282" s="53"/>
    </row>
    <row r="283" spans="1:21" ht="15" customHeight="1" x14ac:dyDescent="0.3">
      <c r="A283" s="5"/>
      <c r="B283" s="1"/>
      <c r="C283" s="1"/>
      <c r="D283" s="2"/>
      <c r="E283" s="1"/>
      <c r="F283" s="1"/>
      <c r="G283" s="1"/>
      <c r="H283" s="1"/>
      <c r="I283" s="1"/>
      <c r="J283" s="1"/>
      <c r="K283" s="80"/>
      <c r="L283" s="1"/>
      <c r="M283" s="90"/>
      <c r="N283" s="4"/>
      <c r="O283" s="4"/>
      <c r="P283" s="1"/>
      <c r="Q283" s="1"/>
      <c r="R283" s="1"/>
      <c r="S283" s="1"/>
      <c r="T283" s="1"/>
      <c r="U283" s="53"/>
    </row>
    <row r="284" spans="1:21" ht="15" customHeight="1" x14ac:dyDescent="0.3">
      <c r="A284" s="5"/>
      <c r="B284" s="1"/>
      <c r="C284" s="1"/>
      <c r="D284" s="2"/>
      <c r="E284" s="1"/>
      <c r="F284" s="1"/>
      <c r="G284" s="1"/>
      <c r="H284" s="1"/>
      <c r="I284" s="1"/>
      <c r="J284" s="1"/>
      <c r="K284" s="80"/>
      <c r="L284" s="1"/>
      <c r="M284" s="90"/>
      <c r="N284" s="4"/>
      <c r="O284" s="4"/>
      <c r="P284" s="1"/>
      <c r="Q284" s="1"/>
      <c r="R284" s="1"/>
      <c r="S284" s="1"/>
      <c r="T284" s="1"/>
      <c r="U284" s="53"/>
    </row>
    <row r="285" spans="1:21" ht="15" customHeight="1" x14ac:dyDescent="0.3">
      <c r="A285" s="5"/>
      <c r="B285" s="1"/>
      <c r="C285" s="1"/>
      <c r="D285" s="2"/>
      <c r="E285" s="1"/>
      <c r="F285" s="1"/>
      <c r="G285" s="1"/>
      <c r="H285" s="1"/>
      <c r="I285" s="1"/>
      <c r="J285" s="1"/>
      <c r="K285" s="80"/>
      <c r="L285" s="1"/>
      <c r="M285" s="90"/>
      <c r="N285" s="4"/>
      <c r="O285" s="4"/>
      <c r="P285" s="1"/>
      <c r="Q285" s="1"/>
      <c r="R285" s="1"/>
      <c r="S285" s="1"/>
      <c r="T285" s="1"/>
      <c r="U285" s="53"/>
    </row>
    <row r="286" spans="1:21" ht="15" customHeight="1" x14ac:dyDescent="0.3">
      <c r="A286" s="5"/>
      <c r="B286" s="1"/>
      <c r="C286" s="1"/>
      <c r="D286" s="2"/>
      <c r="E286" s="1"/>
      <c r="F286" s="1"/>
      <c r="G286" s="1"/>
      <c r="H286" s="1"/>
      <c r="I286" s="1"/>
      <c r="J286" s="1"/>
      <c r="K286" s="80"/>
      <c r="L286" s="1"/>
      <c r="M286" s="90"/>
      <c r="N286" s="4"/>
      <c r="O286" s="4"/>
      <c r="P286" s="1"/>
      <c r="Q286" s="1"/>
      <c r="R286" s="1"/>
      <c r="S286" s="1"/>
      <c r="T286" s="1"/>
      <c r="U286" s="53"/>
    </row>
    <row r="287" spans="1:21" ht="15" customHeight="1" x14ac:dyDescent="0.3">
      <c r="A287" s="5"/>
      <c r="B287" s="1"/>
      <c r="C287" s="1"/>
      <c r="D287" s="2"/>
      <c r="E287" s="1"/>
      <c r="F287" s="1"/>
      <c r="G287" s="1"/>
      <c r="H287" s="1"/>
      <c r="I287" s="1"/>
      <c r="J287" s="1"/>
      <c r="K287" s="80"/>
      <c r="L287" s="1"/>
      <c r="M287" s="90"/>
      <c r="N287" s="4"/>
      <c r="O287" s="4"/>
      <c r="P287" s="1"/>
      <c r="Q287" s="1"/>
      <c r="R287" s="1"/>
      <c r="S287" s="1"/>
      <c r="T287" s="1"/>
      <c r="U287" s="53"/>
    </row>
    <row r="288" spans="1:21" ht="15" customHeight="1" x14ac:dyDescent="0.3">
      <c r="A288" s="5"/>
      <c r="B288" s="1"/>
      <c r="C288" s="1"/>
      <c r="D288" s="2"/>
      <c r="E288" s="1"/>
      <c r="F288" s="1"/>
      <c r="G288" s="1"/>
      <c r="H288" s="1"/>
      <c r="I288" s="1"/>
      <c r="J288" s="1"/>
      <c r="K288" s="80"/>
      <c r="L288" s="1"/>
      <c r="M288" s="90"/>
      <c r="N288" s="4"/>
      <c r="O288" s="4"/>
      <c r="P288" s="1"/>
      <c r="Q288" s="1"/>
      <c r="R288" s="1"/>
      <c r="S288" s="1"/>
      <c r="T288" s="1"/>
      <c r="U288" s="53"/>
    </row>
    <row r="289" spans="1:21" ht="15" customHeight="1" x14ac:dyDescent="0.3">
      <c r="A289" s="5"/>
      <c r="B289" s="1"/>
      <c r="C289" s="1"/>
      <c r="D289" s="2"/>
      <c r="E289" s="1"/>
      <c r="F289" s="1"/>
      <c r="G289" s="1"/>
      <c r="H289" s="1"/>
      <c r="I289" s="1"/>
      <c r="J289" s="1"/>
      <c r="K289" s="80"/>
      <c r="L289" s="1"/>
      <c r="M289" s="90"/>
      <c r="N289" s="4"/>
      <c r="O289" s="4"/>
      <c r="P289" s="1"/>
      <c r="Q289" s="1"/>
      <c r="R289" s="1"/>
      <c r="S289" s="1"/>
      <c r="T289" s="1"/>
      <c r="U289" s="53"/>
    </row>
    <row r="290" spans="1:21" ht="15" customHeight="1" x14ac:dyDescent="0.3">
      <c r="A290" s="5"/>
      <c r="B290" s="1"/>
      <c r="C290" s="1"/>
      <c r="D290" s="2"/>
      <c r="E290" s="1"/>
      <c r="F290" s="1"/>
      <c r="G290" s="1"/>
      <c r="H290" s="1"/>
      <c r="I290" s="1"/>
      <c r="J290" s="1"/>
      <c r="K290" s="80"/>
      <c r="L290" s="1"/>
      <c r="M290" s="90"/>
      <c r="N290" s="4"/>
      <c r="O290" s="4"/>
      <c r="P290" s="1"/>
      <c r="Q290" s="1"/>
      <c r="R290" s="1"/>
      <c r="S290" s="1"/>
      <c r="T290" s="1"/>
      <c r="U290" s="53"/>
    </row>
    <row r="291" spans="1:21" ht="15" customHeight="1" x14ac:dyDescent="0.3">
      <c r="A291" s="5"/>
      <c r="B291" s="1"/>
      <c r="C291" s="1"/>
      <c r="D291" s="2"/>
      <c r="E291" s="1"/>
      <c r="F291" s="1"/>
      <c r="G291" s="1"/>
      <c r="H291" s="1"/>
      <c r="I291" s="1"/>
      <c r="J291" s="1"/>
      <c r="K291" s="80"/>
      <c r="L291" s="1"/>
      <c r="M291" s="90"/>
      <c r="N291" s="4"/>
      <c r="O291" s="4"/>
      <c r="P291" s="1"/>
      <c r="Q291" s="1"/>
      <c r="R291" s="1"/>
      <c r="T291" s="53"/>
      <c r="U291" s="53"/>
    </row>
    <row r="292" spans="1:21" ht="15" customHeight="1" x14ac:dyDescent="0.3">
      <c r="A292" s="5"/>
      <c r="B292" s="1"/>
      <c r="C292" s="1"/>
      <c r="D292" s="2"/>
      <c r="E292" s="1"/>
      <c r="F292" s="1"/>
      <c r="G292" s="1"/>
      <c r="H292" s="1"/>
      <c r="I292" s="1"/>
      <c r="J292" s="1"/>
      <c r="K292" s="80"/>
      <c r="L292" s="1"/>
      <c r="M292" s="90"/>
      <c r="N292" s="4"/>
      <c r="O292" s="4"/>
      <c r="P292" s="1"/>
      <c r="Q292" s="1"/>
      <c r="R292" s="1"/>
      <c r="T292" s="53"/>
      <c r="U292" s="53"/>
    </row>
    <row r="293" spans="1:21" ht="15" customHeight="1" x14ac:dyDescent="0.3">
      <c r="A293" s="5"/>
      <c r="B293" s="1"/>
      <c r="C293" s="1"/>
      <c r="D293" s="2"/>
      <c r="E293" s="1"/>
      <c r="F293" s="1"/>
      <c r="G293" s="1"/>
      <c r="H293" s="1"/>
      <c r="I293" s="1"/>
      <c r="J293" s="1"/>
      <c r="K293" s="80"/>
      <c r="L293" s="1"/>
      <c r="M293" s="90"/>
      <c r="N293" s="4"/>
      <c r="O293" s="4"/>
      <c r="P293" s="1"/>
      <c r="Q293" s="1"/>
      <c r="R293" s="1"/>
      <c r="T293" s="53"/>
      <c r="U293" s="53"/>
    </row>
    <row r="294" spans="1:21" ht="15" customHeight="1" x14ac:dyDescent="0.3">
      <c r="A294" s="5"/>
      <c r="B294" s="1"/>
      <c r="C294" s="1"/>
      <c r="D294" s="2"/>
      <c r="E294" s="1"/>
      <c r="F294" s="1"/>
      <c r="G294" s="1"/>
      <c r="H294" s="1"/>
      <c r="I294" s="1"/>
      <c r="J294" s="1"/>
      <c r="K294" s="80"/>
      <c r="L294" s="1"/>
      <c r="M294" s="90"/>
      <c r="N294" s="4"/>
      <c r="O294" s="4"/>
      <c r="P294" s="1"/>
      <c r="Q294" s="1"/>
      <c r="R294" s="1"/>
      <c r="T294" s="53"/>
      <c r="U294" s="53"/>
    </row>
    <row r="295" spans="1:21" ht="15" customHeight="1" x14ac:dyDescent="0.3">
      <c r="A295" s="5"/>
      <c r="B295" s="1"/>
      <c r="C295" s="1"/>
      <c r="D295" s="2"/>
      <c r="E295" s="1"/>
      <c r="F295" s="1"/>
      <c r="G295" s="1"/>
      <c r="H295" s="1"/>
      <c r="I295" s="1"/>
      <c r="J295" s="1"/>
      <c r="K295" s="80"/>
      <c r="L295" s="1"/>
      <c r="M295" s="90"/>
      <c r="N295" s="4"/>
      <c r="O295" s="4"/>
      <c r="P295" s="1"/>
      <c r="Q295" s="1"/>
      <c r="R295" s="1"/>
      <c r="T295" s="53"/>
      <c r="U295" s="53"/>
    </row>
    <row r="296" spans="1:21" ht="15" customHeight="1" x14ac:dyDescent="0.3">
      <c r="A296" s="5"/>
      <c r="B296" s="1"/>
      <c r="C296" s="1"/>
      <c r="D296" s="2"/>
      <c r="E296" s="1"/>
      <c r="F296" s="1"/>
      <c r="G296" s="1"/>
      <c r="H296" s="1"/>
      <c r="I296" s="1"/>
      <c r="J296" s="1"/>
      <c r="K296" s="80"/>
      <c r="L296" s="1"/>
      <c r="M296" s="90"/>
      <c r="N296" s="4"/>
      <c r="O296" s="4"/>
      <c r="P296" s="1"/>
      <c r="Q296" s="1"/>
      <c r="R296" s="1"/>
      <c r="T296" s="53"/>
      <c r="U296" s="53"/>
    </row>
    <row r="297" spans="1:21" ht="15" customHeight="1" x14ac:dyDescent="0.3">
      <c r="A297" s="5"/>
      <c r="B297" s="1"/>
      <c r="C297" s="1"/>
      <c r="D297" s="2"/>
      <c r="E297" s="1"/>
      <c r="F297" s="1"/>
      <c r="G297" s="1"/>
      <c r="H297" s="1"/>
      <c r="I297" s="1"/>
      <c r="J297" s="1"/>
      <c r="K297" s="80"/>
      <c r="L297" s="1"/>
      <c r="M297" s="90"/>
      <c r="N297" s="4"/>
      <c r="O297" s="4"/>
      <c r="P297" s="1"/>
      <c r="Q297" s="1"/>
      <c r="R297" s="1"/>
      <c r="T297" s="53"/>
      <c r="U297" s="53"/>
    </row>
    <row r="298" spans="1:21" ht="15" customHeight="1" x14ac:dyDescent="0.3">
      <c r="A298" s="5"/>
      <c r="B298" s="1"/>
      <c r="C298" s="1"/>
      <c r="D298" s="2"/>
      <c r="E298" s="1"/>
      <c r="F298" s="1"/>
      <c r="G298" s="1"/>
      <c r="H298" s="1"/>
      <c r="I298" s="1"/>
      <c r="J298" s="1"/>
      <c r="K298" s="80"/>
      <c r="L298" s="1"/>
      <c r="M298" s="90"/>
      <c r="N298" s="4"/>
      <c r="O298" s="4"/>
      <c r="P298" s="1"/>
      <c r="Q298" s="1"/>
      <c r="R298" s="1"/>
      <c r="T298" s="53"/>
      <c r="U298" s="53"/>
    </row>
    <row r="299" spans="1:21" ht="15" customHeight="1" x14ac:dyDescent="0.3">
      <c r="A299" s="5"/>
      <c r="B299" s="1"/>
      <c r="C299" s="1"/>
      <c r="D299" s="2"/>
      <c r="E299" s="1"/>
      <c r="F299" s="1"/>
      <c r="G299" s="1"/>
      <c r="H299" s="1"/>
      <c r="I299" s="1"/>
      <c r="J299" s="1"/>
      <c r="K299" s="80"/>
      <c r="L299" s="1"/>
      <c r="M299" s="90"/>
      <c r="N299" s="4"/>
      <c r="O299" s="4"/>
      <c r="P299" s="1"/>
      <c r="Q299" s="1"/>
      <c r="R299" s="1"/>
      <c r="T299" s="53"/>
      <c r="U299" s="53"/>
    </row>
    <row r="300" spans="1:21" ht="15" customHeight="1" x14ac:dyDescent="0.3">
      <c r="A300" s="5"/>
      <c r="B300" s="1"/>
      <c r="C300" s="1"/>
      <c r="D300" s="2"/>
      <c r="E300" s="1"/>
      <c r="F300" s="1"/>
      <c r="G300" s="1"/>
      <c r="H300" s="1"/>
      <c r="I300" s="1"/>
      <c r="J300" s="1"/>
      <c r="K300" s="80"/>
      <c r="L300" s="1"/>
      <c r="M300" s="90"/>
      <c r="N300" s="4"/>
      <c r="O300" s="4"/>
      <c r="P300" s="1"/>
      <c r="Q300" s="1"/>
      <c r="R300" s="1"/>
      <c r="T300" s="53"/>
      <c r="U300" s="53"/>
    </row>
    <row r="301" spans="1:21" ht="15" customHeight="1" x14ac:dyDescent="0.3">
      <c r="A301" s="5"/>
      <c r="B301" s="1"/>
      <c r="C301" s="1"/>
      <c r="D301" s="2"/>
      <c r="E301" s="1"/>
      <c r="F301" s="1"/>
      <c r="G301" s="1"/>
      <c r="H301" s="1"/>
      <c r="I301" s="1"/>
      <c r="J301" s="1"/>
      <c r="K301" s="80"/>
      <c r="L301" s="1"/>
      <c r="M301" s="90"/>
      <c r="N301" s="4"/>
      <c r="O301" s="4"/>
      <c r="P301" s="1"/>
      <c r="Q301" s="1"/>
      <c r="R301" s="1"/>
      <c r="T301" s="53"/>
      <c r="U301" s="53"/>
    </row>
    <row r="302" spans="1:21" ht="15" customHeight="1" x14ac:dyDescent="0.3">
      <c r="A302" s="53"/>
      <c r="B302" s="1"/>
      <c r="C302" s="1"/>
      <c r="D302" s="2"/>
      <c r="E302" s="1"/>
      <c r="F302" s="1"/>
      <c r="G302" s="1"/>
      <c r="H302" s="1"/>
      <c r="I302" s="1"/>
      <c r="J302" s="1"/>
      <c r="K302" s="80"/>
      <c r="L302" s="1"/>
      <c r="M302" s="90"/>
      <c r="N302" s="4"/>
      <c r="O302" s="4"/>
      <c r="P302" s="1"/>
      <c r="Q302" s="1"/>
      <c r="R302" s="1"/>
      <c r="T302" s="53"/>
      <c r="U302" s="53"/>
    </row>
    <row r="303" spans="1:21" ht="15" customHeight="1" x14ac:dyDescent="0.3">
      <c r="A303" s="53"/>
      <c r="B303" s="1"/>
      <c r="C303" s="1"/>
      <c r="D303" s="2"/>
      <c r="E303" s="1"/>
      <c r="F303" s="1"/>
      <c r="G303" s="1"/>
      <c r="H303" s="1"/>
      <c r="I303" s="1"/>
      <c r="J303" s="1"/>
      <c r="K303" s="80"/>
      <c r="L303" s="1"/>
      <c r="M303" s="90"/>
      <c r="N303" s="4"/>
      <c r="O303" s="4"/>
      <c r="P303" s="1"/>
      <c r="Q303" s="1"/>
      <c r="R303" s="1"/>
      <c r="T303" s="53"/>
      <c r="U303" s="53"/>
    </row>
    <row r="304" spans="1:21" ht="15" customHeight="1" x14ac:dyDescent="0.3">
      <c r="A304" s="53"/>
      <c r="B304" s="1"/>
      <c r="C304" s="1"/>
      <c r="D304" s="2"/>
      <c r="E304" s="1"/>
      <c r="F304" s="1"/>
      <c r="G304" s="1"/>
      <c r="H304" s="1"/>
      <c r="I304" s="1"/>
      <c r="J304" s="1"/>
      <c r="K304" s="80"/>
      <c r="L304" s="1"/>
      <c r="M304" s="90"/>
      <c r="N304" s="4"/>
      <c r="O304" s="4"/>
      <c r="P304" s="1"/>
      <c r="Q304" s="1"/>
      <c r="T304" s="53"/>
      <c r="U304" s="53"/>
    </row>
    <row r="305" spans="1:21" ht="15" customHeight="1" x14ac:dyDescent="0.3">
      <c r="A305" s="53"/>
      <c r="B305" s="1"/>
      <c r="C305" s="1"/>
      <c r="D305" s="2"/>
      <c r="E305" s="1"/>
      <c r="F305" s="1"/>
      <c r="G305" s="1"/>
      <c r="H305" s="1"/>
      <c r="I305" s="1"/>
      <c r="J305" s="1"/>
      <c r="K305" s="80"/>
      <c r="L305" s="1"/>
      <c r="M305" s="90"/>
      <c r="N305" s="4"/>
      <c r="O305" s="4"/>
      <c r="P305" s="1"/>
      <c r="Q305" s="1"/>
      <c r="T305" s="53"/>
      <c r="U305" s="53"/>
    </row>
    <row r="306" spans="1:21" ht="15" customHeight="1" x14ac:dyDescent="0.3">
      <c r="A306" s="53"/>
      <c r="B306" s="1"/>
      <c r="C306" s="1"/>
      <c r="D306" s="2"/>
      <c r="E306" s="1"/>
      <c r="F306" s="1"/>
      <c r="G306" s="1"/>
      <c r="H306" s="1"/>
      <c r="I306" s="1"/>
      <c r="J306" s="53"/>
      <c r="K306" s="53"/>
      <c r="L306" s="1"/>
      <c r="M306" s="90"/>
      <c r="N306" s="4"/>
      <c r="O306" s="4"/>
      <c r="P306" s="1"/>
      <c r="Q306" s="1"/>
      <c r="T306" s="53"/>
      <c r="U306" s="53"/>
    </row>
    <row r="307" spans="1:21" ht="15" customHeight="1" x14ac:dyDescent="0.3">
      <c r="A307" s="53"/>
      <c r="B307" s="53"/>
      <c r="C307" s="1"/>
      <c r="D307" s="2"/>
      <c r="E307" s="1"/>
      <c r="F307" s="1"/>
      <c r="G307" s="1"/>
      <c r="H307" s="1"/>
      <c r="I307" s="1"/>
      <c r="J307" s="53"/>
      <c r="K307" s="53"/>
      <c r="L307" s="1"/>
      <c r="M307" s="90"/>
      <c r="N307" s="4"/>
      <c r="O307" s="4"/>
      <c r="P307" s="1"/>
      <c r="Q307" s="1"/>
      <c r="T307" s="53"/>
      <c r="U307" s="53"/>
    </row>
    <row r="308" spans="1:21" ht="15" customHeight="1" x14ac:dyDescent="0.3">
      <c r="A308" s="53"/>
      <c r="B308" s="53"/>
      <c r="C308" s="1"/>
      <c r="D308" s="2"/>
      <c r="E308" s="1"/>
      <c r="F308" s="51"/>
      <c r="G308" s="1"/>
      <c r="H308" s="1"/>
      <c r="I308" s="1"/>
      <c r="J308" s="53"/>
      <c r="K308" s="53"/>
      <c r="L308" s="1"/>
      <c r="M308" s="90"/>
      <c r="N308" s="4"/>
      <c r="O308" s="4"/>
      <c r="P308" s="1"/>
      <c r="Q308" s="1"/>
      <c r="T308" s="53"/>
      <c r="U308" s="53"/>
    </row>
    <row r="309" spans="1:21" ht="15" customHeight="1" x14ac:dyDescent="0.3">
      <c r="A309" s="53"/>
      <c r="B309" s="53"/>
      <c r="C309" s="1"/>
      <c r="D309" s="53"/>
      <c r="E309" s="51"/>
      <c r="F309" s="53"/>
      <c r="G309" s="1"/>
      <c r="H309" s="1"/>
      <c r="I309" s="53"/>
      <c r="J309" s="53"/>
      <c r="K309" s="53"/>
      <c r="L309" s="53"/>
      <c r="M309" s="90"/>
      <c r="O309" s="88"/>
      <c r="P309" s="53"/>
      <c r="Q309" s="53"/>
      <c r="T309" s="53"/>
      <c r="U309" s="53"/>
    </row>
    <row r="310" spans="1:21" ht="15" customHeight="1" x14ac:dyDescent="0.3">
      <c r="A310" s="53"/>
      <c r="B310" s="53"/>
      <c r="C310" s="1"/>
      <c r="D310" s="53"/>
      <c r="E310" s="51"/>
      <c r="F310" s="53"/>
      <c r="G310" s="1"/>
      <c r="H310" s="1"/>
      <c r="I310" s="53"/>
      <c r="J310" s="53"/>
      <c r="K310" s="53"/>
      <c r="L310" s="53"/>
      <c r="M310" s="87"/>
      <c r="O310" s="88"/>
      <c r="P310" s="53"/>
      <c r="Q310" s="53"/>
      <c r="T310" s="53"/>
      <c r="U310" s="53"/>
    </row>
    <row r="311" spans="1:21" ht="15" customHeight="1" x14ac:dyDescent="0.3">
      <c r="A311" s="53"/>
      <c r="B311" s="53"/>
      <c r="C311" s="1"/>
      <c r="D311" s="53"/>
      <c r="E311" s="51"/>
      <c r="F311" s="53"/>
      <c r="G311" s="1"/>
      <c r="H311" s="1"/>
      <c r="I311" s="53"/>
      <c r="J311" s="53"/>
      <c r="K311" s="53"/>
      <c r="L311" s="53"/>
      <c r="M311" s="87"/>
      <c r="O311" s="88"/>
      <c r="P311" s="53"/>
      <c r="Q311" s="53"/>
      <c r="T311" s="53"/>
      <c r="U311" s="53"/>
    </row>
    <row r="312" spans="1:21" ht="15" customHeight="1" x14ac:dyDescent="0.3">
      <c r="A312" s="53"/>
      <c r="B312" s="53"/>
      <c r="C312" s="1"/>
      <c r="D312" s="53"/>
      <c r="E312" s="51"/>
      <c r="F312" s="53"/>
      <c r="G312" s="1"/>
      <c r="H312" s="53"/>
      <c r="I312" s="53"/>
      <c r="J312" s="53"/>
      <c r="K312" s="53"/>
      <c r="L312" s="53"/>
      <c r="M312" s="87"/>
      <c r="O312" s="88"/>
      <c r="P312" s="53"/>
      <c r="Q312" s="53"/>
      <c r="T312" s="53"/>
      <c r="U312" s="53"/>
    </row>
    <row r="313" spans="1:21" ht="15" customHeight="1" x14ac:dyDescent="0.3">
      <c r="A313" s="53"/>
      <c r="B313" s="53"/>
      <c r="C313" s="1"/>
      <c r="D313" s="53"/>
      <c r="E313" s="51"/>
      <c r="F313" s="53"/>
      <c r="G313" s="53"/>
      <c r="H313" s="53"/>
      <c r="I313" s="53"/>
      <c r="J313" s="53"/>
      <c r="K313" s="53"/>
      <c r="L313" s="53"/>
      <c r="M313" s="87"/>
      <c r="O313" s="88"/>
      <c r="P313" s="53"/>
      <c r="Q313" s="53"/>
      <c r="T313" s="53"/>
      <c r="U313" s="53"/>
    </row>
    <row r="314" spans="1:21" ht="15" customHeight="1" x14ac:dyDescent="0.3">
      <c r="A314" s="53"/>
      <c r="B314" s="53"/>
      <c r="C314" s="1"/>
      <c r="D314" s="53"/>
      <c r="E314" s="51"/>
      <c r="F314" s="53"/>
      <c r="G314" s="53"/>
      <c r="H314" s="53"/>
      <c r="I314" s="53"/>
      <c r="J314" s="53"/>
      <c r="K314" s="53"/>
      <c r="L314" s="53"/>
      <c r="M314" s="87"/>
      <c r="O314" s="88"/>
      <c r="P314" s="53"/>
      <c r="Q314" s="53"/>
      <c r="T314" s="53"/>
      <c r="U314" s="53"/>
    </row>
    <row r="315" spans="1:21" ht="15" customHeight="1" x14ac:dyDescent="0.3">
      <c r="A315" s="53"/>
      <c r="B315" s="53"/>
      <c r="C315" s="1"/>
      <c r="D315" s="53"/>
      <c r="E315" s="51"/>
      <c r="F315" s="53"/>
      <c r="G315" s="53"/>
      <c r="H315" s="53"/>
      <c r="I315" s="53"/>
      <c r="J315" s="53"/>
      <c r="K315" s="53"/>
      <c r="L315" s="53"/>
      <c r="M315" s="87"/>
      <c r="O315" s="88"/>
      <c r="P315" s="53"/>
      <c r="Q315" s="53"/>
      <c r="T315" s="53"/>
      <c r="U315" s="53"/>
    </row>
    <row r="316" spans="1:21" ht="15" customHeight="1" x14ac:dyDescent="0.3">
      <c r="A316" s="53"/>
      <c r="B316" s="53"/>
      <c r="C316" s="1"/>
      <c r="D316" s="53"/>
      <c r="E316" s="51"/>
      <c r="F316" s="53"/>
      <c r="G316" s="53"/>
      <c r="H316" s="53"/>
      <c r="I316" s="53"/>
      <c r="J316" s="53"/>
      <c r="K316" s="53"/>
      <c r="L316" s="53"/>
      <c r="M316" s="87"/>
      <c r="O316" s="88"/>
      <c r="P316" s="53"/>
      <c r="Q316" s="53"/>
      <c r="T316" s="53"/>
      <c r="U316" s="53"/>
    </row>
    <row r="317" spans="1:21" ht="15" customHeight="1" x14ac:dyDescent="0.35">
      <c r="A317" s="53"/>
      <c r="B317" s="53"/>
      <c r="C317" s="53"/>
      <c r="D317" s="53"/>
      <c r="E317" s="51"/>
      <c r="F317" s="53"/>
      <c r="G317" s="53"/>
      <c r="H317" s="53"/>
      <c r="I317" s="53"/>
      <c r="J317" s="53"/>
      <c r="K317" s="53"/>
      <c r="L317" s="53"/>
      <c r="M317" s="87"/>
      <c r="O317" s="88"/>
      <c r="P317" s="53"/>
      <c r="Q317" s="53"/>
      <c r="T317" s="53"/>
      <c r="U317" s="53"/>
    </row>
    <row r="318" spans="1:21" ht="15" customHeight="1" x14ac:dyDescent="0.35">
      <c r="N318" s="107"/>
      <c r="R318" s="109"/>
      <c r="S318" s="109"/>
    </row>
  </sheetData>
  <sortState xmlns:xlrd2="http://schemas.microsoft.com/office/spreadsheetml/2017/richdata2" ref="A9:CG211">
    <sortCondition ref="D9:D211"/>
  </sortState>
  <mergeCells count="4">
    <mergeCell ref="K223:L223"/>
    <mergeCell ref="K224:L224"/>
    <mergeCell ref="K225:L225"/>
    <mergeCell ref="K226:L226"/>
  </mergeCells>
  <phoneticPr fontId="8" type="noConversion"/>
  <printOptions gridLines="1"/>
  <pageMargins left="0.25" right="0.25" top="0.25" bottom="0.25" header="0.05" footer="0.05"/>
  <pageSetup scale="81" fitToWidth="0" orientation="landscape" r:id="rId1"/>
  <headerFooter>
    <oddHeader>&amp;RPage 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98"/>
  <sheetViews>
    <sheetView topLeftCell="A60" workbookViewId="0">
      <selection activeCell="G206" sqref="G206"/>
    </sheetView>
  </sheetViews>
  <sheetFormatPr defaultRowHeight="15.5" x14ac:dyDescent="0.35"/>
  <cols>
    <col min="1" max="1" width="5" customWidth="1"/>
    <col min="2" max="2" width="4.765625" customWidth="1"/>
    <col min="3" max="3" width="5.4609375" customWidth="1"/>
    <col min="4" max="4" width="15.765625" customWidth="1"/>
    <col min="5" max="5" width="8.23046875" customWidth="1"/>
    <col min="6" max="7" width="9.765625" customWidth="1"/>
    <col min="8" max="8" width="10.765625" customWidth="1"/>
  </cols>
  <sheetData>
    <row r="1" spans="1:14" x14ac:dyDescent="0.3">
      <c r="A1" s="46" t="s">
        <v>243</v>
      </c>
      <c r="B1" s="38"/>
      <c r="C1" s="38"/>
      <c r="D1" s="38"/>
      <c r="E1" s="38"/>
      <c r="F1" s="47"/>
      <c r="G1" s="47"/>
      <c r="H1" s="47"/>
      <c r="I1" s="16"/>
      <c r="J1" s="16"/>
      <c r="K1" s="26"/>
      <c r="L1" s="26"/>
      <c r="M1" s="26"/>
      <c r="N1" s="22"/>
    </row>
    <row r="2" spans="1:14" x14ac:dyDescent="0.3">
      <c r="A2" s="28" t="s">
        <v>7</v>
      </c>
      <c r="B2" s="48"/>
      <c r="C2" s="48"/>
      <c r="D2" s="21"/>
      <c r="E2" s="16" t="s">
        <v>8</v>
      </c>
      <c r="F2" s="16" t="s">
        <v>8</v>
      </c>
      <c r="G2" s="16" t="s">
        <v>8</v>
      </c>
      <c r="H2" s="49" t="s">
        <v>244</v>
      </c>
      <c r="I2" s="49"/>
      <c r="J2" s="49"/>
      <c r="K2" s="26"/>
      <c r="L2" s="26"/>
      <c r="M2" s="26"/>
      <c r="N2" s="22"/>
    </row>
    <row r="3" spans="1:14" x14ac:dyDescent="0.3">
      <c r="A3" s="28"/>
      <c r="B3" s="21"/>
      <c r="C3" s="18"/>
      <c r="D3" s="21"/>
      <c r="E3" s="16" t="s">
        <v>19</v>
      </c>
      <c r="F3" s="16" t="s">
        <v>245</v>
      </c>
      <c r="G3" s="16" t="s">
        <v>246</v>
      </c>
      <c r="H3" s="16" t="s">
        <v>247</v>
      </c>
      <c r="I3" s="16"/>
      <c r="J3" s="16"/>
      <c r="K3" s="26"/>
      <c r="L3" s="26"/>
      <c r="M3" s="26"/>
      <c r="N3" s="22"/>
    </row>
    <row r="4" spans="1:14" x14ac:dyDescent="0.3">
      <c r="A4" s="28"/>
      <c r="B4" s="16">
        <v>2026</v>
      </c>
      <c r="C4" s="16" t="s">
        <v>18</v>
      </c>
      <c r="D4" s="21"/>
      <c r="E4" s="50" t="s">
        <v>248</v>
      </c>
      <c r="F4" s="16" t="s">
        <v>19</v>
      </c>
      <c r="G4" s="16" t="s">
        <v>19</v>
      </c>
      <c r="H4" s="16" t="s">
        <v>19</v>
      </c>
      <c r="I4" s="16"/>
      <c r="J4" s="16"/>
      <c r="K4" s="26"/>
      <c r="L4" s="26"/>
      <c r="M4" s="26"/>
      <c r="N4" s="22"/>
    </row>
    <row r="5" spans="1:14" x14ac:dyDescent="0.3">
      <c r="A5" s="28"/>
      <c r="B5" s="16">
        <f>COUNT(B9:B286)</f>
        <v>203</v>
      </c>
      <c r="C5" s="16" t="s">
        <v>24</v>
      </c>
      <c r="D5" s="21" t="s">
        <v>25</v>
      </c>
      <c r="E5" s="16" t="s">
        <v>245</v>
      </c>
      <c r="F5" s="16"/>
      <c r="G5" s="16"/>
      <c r="H5" s="16"/>
      <c r="I5" s="16"/>
      <c r="J5" s="16"/>
      <c r="K5" s="26"/>
      <c r="L5" s="26"/>
      <c r="M5" s="26"/>
      <c r="N5" s="22"/>
    </row>
    <row r="6" spans="1:14" x14ac:dyDescent="0.3">
      <c r="A6" s="28"/>
      <c r="B6" s="16"/>
      <c r="C6" s="16"/>
      <c r="D6" s="21"/>
      <c r="E6" s="16"/>
      <c r="F6" s="16"/>
      <c r="G6" s="16"/>
      <c r="H6" s="16"/>
      <c r="I6" s="16"/>
      <c r="J6" s="16"/>
      <c r="K6" s="26"/>
      <c r="L6" s="26"/>
      <c r="M6" s="26"/>
      <c r="N6" s="22"/>
    </row>
    <row r="7" spans="1:14" x14ac:dyDescent="0.3">
      <c r="A7" s="28"/>
      <c r="B7" s="16"/>
      <c r="C7" s="16"/>
      <c r="D7" s="21"/>
      <c r="E7" s="16"/>
      <c r="F7" s="16"/>
      <c r="G7" s="16"/>
      <c r="H7" s="16"/>
      <c r="I7" s="16"/>
      <c r="J7" s="16"/>
      <c r="K7" s="26"/>
      <c r="L7" s="26"/>
      <c r="M7" s="26"/>
      <c r="N7" s="22"/>
    </row>
    <row r="8" spans="1:14" x14ac:dyDescent="0.3">
      <c r="A8" s="28"/>
      <c r="B8" s="16"/>
      <c r="C8" s="16"/>
      <c r="D8" s="21"/>
      <c r="E8" s="21"/>
      <c r="F8" s="16"/>
      <c r="G8" s="16"/>
      <c r="H8" s="16"/>
      <c r="I8" s="16"/>
      <c r="J8" s="26"/>
      <c r="K8" s="26"/>
      <c r="L8" s="26"/>
      <c r="M8" s="26"/>
    </row>
    <row r="9" spans="1:14" x14ac:dyDescent="0.3">
      <c r="A9" s="28"/>
      <c r="B9" s="1"/>
      <c r="C9" s="1"/>
      <c r="D9" s="21"/>
      <c r="E9" s="21"/>
      <c r="F9" s="28"/>
      <c r="G9" s="5"/>
      <c r="H9" s="28"/>
      <c r="I9" s="16"/>
      <c r="J9" s="26"/>
      <c r="K9" s="26"/>
      <c r="L9" s="26"/>
      <c r="M9" s="26"/>
    </row>
    <row r="10" spans="1:14" x14ac:dyDescent="0.3">
      <c r="A10" s="120" t="s">
        <v>388</v>
      </c>
      <c r="B10" s="1">
        <v>2026</v>
      </c>
      <c r="C10" s="1" t="s">
        <v>31</v>
      </c>
      <c r="D10" s="2" t="s">
        <v>32</v>
      </c>
      <c r="E10" s="5">
        <v>0</v>
      </c>
      <c r="F10" s="5">
        <v>0</v>
      </c>
      <c r="G10" s="5">
        <v>0</v>
      </c>
      <c r="H10" s="28">
        <f t="shared" ref="H10:H28" si="0">+G10+F10+E10</f>
        <v>0</v>
      </c>
      <c r="I10" s="28"/>
      <c r="J10" s="26"/>
      <c r="K10" s="26"/>
      <c r="L10" s="26"/>
      <c r="M10" s="26"/>
      <c r="N10" s="22"/>
    </row>
    <row r="11" spans="1:14" x14ac:dyDescent="0.3">
      <c r="A11" s="120" t="s">
        <v>394</v>
      </c>
      <c r="B11" s="1">
        <v>2026</v>
      </c>
      <c r="C11" s="1" t="s">
        <v>33</v>
      </c>
      <c r="D11" s="2" t="s">
        <v>34</v>
      </c>
      <c r="E11" s="5">
        <v>0</v>
      </c>
      <c r="F11" s="5">
        <v>12</v>
      </c>
      <c r="G11" s="5">
        <v>5</v>
      </c>
      <c r="H11" s="28">
        <f t="shared" si="0"/>
        <v>17</v>
      </c>
      <c r="I11" s="28"/>
      <c r="J11" s="26"/>
      <c r="K11" s="26"/>
      <c r="L11" s="26"/>
      <c r="M11" s="26"/>
      <c r="N11" s="22"/>
    </row>
    <row r="12" spans="1:14" x14ac:dyDescent="0.3">
      <c r="A12" s="120" t="s">
        <v>421</v>
      </c>
      <c r="B12" s="1">
        <v>2026</v>
      </c>
      <c r="C12" s="1" t="s">
        <v>33</v>
      </c>
      <c r="D12" s="2" t="s">
        <v>35</v>
      </c>
      <c r="E12" s="5">
        <v>3</v>
      </c>
      <c r="F12" s="5">
        <v>11</v>
      </c>
      <c r="G12" s="5">
        <v>14</v>
      </c>
      <c r="H12" s="28">
        <f t="shared" si="0"/>
        <v>28</v>
      </c>
      <c r="I12" s="28"/>
      <c r="J12" s="26"/>
      <c r="K12" s="26"/>
      <c r="L12" s="26"/>
      <c r="M12" s="26"/>
      <c r="N12" s="22"/>
    </row>
    <row r="13" spans="1:14" x14ac:dyDescent="0.3">
      <c r="A13" s="120" t="s">
        <v>397</v>
      </c>
      <c r="B13" s="1">
        <v>2026</v>
      </c>
      <c r="C13" s="1" t="s">
        <v>31</v>
      </c>
      <c r="D13" s="2" t="s">
        <v>36</v>
      </c>
      <c r="E13" s="5">
        <v>0</v>
      </c>
      <c r="F13" s="5">
        <v>0</v>
      </c>
      <c r="G13" s="5">
        <v>0</v>
      </c>
      <c r="H13" s="28">
        <f t="shared" si="0"/>
        <v>0</v>
      </c>
      <c r="I13" s="28"/>
      <c r="J13" s="26"/>
      <c r="K13" s="26"/>
      <c r="L13" s="26"/>
      <c r="M13" s="26"/>
      <c r="N13" s="22"/>
    </row>
    <row r="14" spans="1:14" x14ac:dyDescent="0.3">
      <c r="A14" s="120" t="s">
        <v>422</v>
      </c>
      <c r="B14" s="1">
        <v>2026</v>
      </c>
      <c r="C14" s="1" t="s">
        <v>31</v>
      </c>
      <c r="D14" s="59" t="s">
        <v>37</v>
      </c>
      <c r="E14" s="5">
        <v>0</v>
      </c>
      <c r="F14" s="5">
        <v>0</v>
      </c>
      <c r="G14" s="5">
        <v>0</v>
      </c>
      <c r="H14" s="28">
        <f t="shared" si="0"/>
        <v>0</v>
      </c>
      <c r="I14" s="28"/>
      <c r="J14" s="26"/>
      <c r="K14" s="26"/>
      <c r="L14" s="26"/>
      <c r="M14" s="26"/>
      <c r="N14" s="22"/>
    </row>
    <row r="15" spans="1:14" x14ac:dyDescent="0.3">
      <c r="A15" s="120" t="s">
        <v>392</v>
      </c>
      <c r="B15" s="1">
        <v>2026</v>
      </c>
      <c r="C15" s="1" t="s">
        <v>31</v>
      </c>
      <c r="D15" s="2" t="s">
        <v>38</v>
      </c>
      <c r="E15" s="5">
        <v>2</v>
      </c>
      <c r="F15" s="78">
        <v>10</v>
      </c>
      <c r="G15" s="5">
        <v>8</v>
      </c>
      <c r="H15" s="28">
        <f t="shared" si="0"/>
        <v>20</v>
      </c>
      <c r="I15" s="28"/>
      <c r="J15" s="26"/>
      <c r="K15" s="26"/>
      <c r="L15" s="26"/>
      <c r="M15" s="26"/>
      <c r="N15" s="22"/>
    </row>
    <row r="16" spans="1:14" x14ac:dyDescent="0.3">
      <c r="A16" s="120" t="s">
        <v>408</v>
      </c>
      <c r="B16" s="1">
        <v>2026</v>
      </c>
      <c r="C16" s="1" t="s">
        <v>31</v>
      </c>
      <c r="D16" s="2" t="s">
        <v>39</v>
      </c>
      <c r="E16" s="5">
        <v>0</v>
      </c>
      <c r="F16" s="5">
        <v>0</v>
      </c>
      <c r="G16" s="5">
        <v>0</v>
      </c>
      <c r="H16" s="28">
        <f t="shared" si="0"/>
        <v>0</v>
      </c>
      <c r="I16" s="28"/>
      <c r="J16" s="26"/>
      <c r="K16" s="26"/>
      <c r="L16" s="26"/>
      <c r="M16" s="26"/>
      <c r="N16" s="22"/>
    </row>
    <row r="17" spans="1:14" x14ac:dyDescent="0.3">
      <c r="A17" s="120" t="s">
        <v>409</v>
      </c>
      <c r="B17" s="1">
        <v>2026</v>
      </c>
      <c r="C17" s="1" t="s">
        <v>33</v>
      </c>
      <c r="D17" s="2" t="s">
        <v>40</v>
      </c>
      <c r="E17" s="5">
        <v>0</v>
      </c>
      <c r="F17" s="5">
        <v>0</v>
      </c>
      <c r="G17" s="5">
        <v>0</v>
      </c>
      <c r="H17" s="28">
        <f t="shared" si="0"/>
        <v>0</v>
      </c>
      <c r="I17" s="28"/>
      <c r="J17" s="26"/>
      <c r="K17" s="41"/>
      <c r="L17" s="26"/>
      <c r="M17" s="26"/>
      <c r="N17" s="22"/>
    </row>
    <row r="18" spans="1:14" x14ac:dyDescent="0.3">
      <c r="A18" s="120" t="s">
        <v>423</v>
      </c>
      <c r="B18" s="1">
        <v>2026</v>
      </c>
      <c r="C18" s="1" t="s">
        <v>31</v>
      </c>
      <c r="D18" s="2" t="s">
        <v>41</v>
      </c>
      <c r="E18" s="5">
        <v>0</v>
      </c>
      <c r="F18" s="5">
        <v>0</v>
      </c>
      <c r="G18" s="5">
        <v>0</v>
      </c>
      <c r="H18" s="28">
        <f t="shared" si="0"/>
        <v>0</v>
      </c>
      <c r="I18" s="28"/>
      <c r="J18" s="26"/>
      <c r="K18" s="41"/>
      <c r="L18" s="26"/>
      <c r="M18" s="26"/>
      <c r="N18" s="22"/>
    </row>
    <row r="19" spans="1:14" x14ac:dyDescent="0.3">
      <c r="A19" s="120" t="s">
        <v>424</v>
      </c>
      <c r="B19" s="1">
        <v>2026</v>
      </c>
      <c r="C19" s="1" t="s">
        <v>31</v>
      </c>
      <c r="D19" s="2" t="s">
        <v>42</v>
      </c>
      <c r="E19" s="5">
        <v>0</v>
      </c>
      <c r="F19" s="5">
        <v>0</v>
      </c>
      <c r="G19" s="5">
        <v>1</v>
      </c>
      <c r="H19" s="28">
        <f t="shared" si="0"/>
        <v>1</v>
      </c>
      <c r="I19" s="28"/>
      <c r="J19" s="26"/>
      <c r="K19" s="26"/>
      <c r="L19" s="26"/>
      <c r="M19" s="26"/>
      <c r="N19" s="22"/>
    </row>
    <row r="20" spans="1:14" x14ac:dyDescent="0.3">
      <c r="A20" s="120" t="s">
        <v>395</v>
      </c>
      <c r="B20" s="1">
        <v>2026</v>
      </c>
      <c r="C20" s="1" t="s">
        <v>31</v>
      </c>
      <c r="D20" s="2" t="s">
        <v>43</v>
      </c>
      <c r="E20" s="5">
        <v>0</v>
      </c>
      <c r="F20" s="5">
        <v>0</v>
      </c>
      <c r="G20" s="5">
        <v>0</v>
      </c>
      <c r="H20" s="28">
        <f t="shared" si="0"/>
        <v>0</v>
      </c>
      <c r="I20" s="28"/>
      <c r="J20" s="26"/>
      <c r="K20" s="26"/>
      <c r="L20" s="26"/>
      <c r="M20" s="26"/>
      <c r="N20" s="22"/>
    </row>
    <row r="21" spans="1:14" ht="19.149999999999999" customHeight="1" x14ac:dyDescent="0.3">
      <c r="A21" s="120" t="s">
        <v>425</v>
      </c>
      <c r="B21" s="1">
        <v>2026</v>
      </c>
      <c r="C21" s="1" t="s">
        <v>31</v>
      </c>
      <c r="D21" s="2" t="s">
        <v>44</v>
      </c>
      <c r="E21" s="5">
        <v>0</v>
      </c>
      <c r="F21" s="5">
        <v>0</v>
      </c>
      <c r="G21" s="5">
        <v>4</v>
      </c>
      <c r="H21" s="28">
        <f t="shared" si="0"/>
        <v>4</v>
      </c>
      <c r="I21" s="28"/>
      <c r="J21" s="26"/>
      <c r="K21" s="26"/>
      <c r="L21" s="26"/>
      <c r="M21" s="26"/>
      <c r="N21" s="22"/>
    </row>
    <row r="22" spans="1:14" x14ac:dyDescent="0.3">
      <c r="A22" s="120" t="s">
        <v>426</v>
      </c>
      <c r="B22" s="1">
        <v>2026</v>
      </c>
      <c r="C22" s="1" t="s">
        <v>31</v>
      </c>
      <c r="D22" s="2" t="s">
        <v>45</v>
      </c>
      <c r="E22" s="5">
        <v>0</v>
      </c>
      <c r="F22" s="5">
        <v>2</v>
      </c>
      <c r="G22" s="5">
        <v>11</v>
      </c>
      <c r="H22" s="28">
        <f t="shared" si="0"/>
        <v>13</v>
      </c>
      <c r="I22" s="28"/>
      <c r="J22" s="26"/>
      <c r="K22" s="26"/>
      <c r="L22" s="26"/>
      <c r="M22" s="26"/>
      <c r="N22" s="22"/>
    </row>
    <row r="23" spans="1:14" x14ac:dyDescent="0.3">
      <c r="A23" s="120" t="s">
        <v>427</v>
      </c>
      <c r="B23" s="1">
        <v>2026</v>
      </c>
      <c r="C23" s="1" t="s">
        <v>33</v>
      </c>
      <c r="D23" s="2" t="s">
        <v>46</v>
      </c>
      <c r="E23" s="5">
        <v>0</v>
      </c>
      <c r="F23" s="5">
        <v>0</v>
      </c>
      <c r="G23" s="5">
        <v>0</v>
      </c>
      <c r="H23" s="28">
        <f t="shared" si="0"/>
        <v>0</v>
      </c>
      <c r="I23" s="28"/>
      <c r="J23" s="26"/>
      <c r="K23" s="26"/>
      <c r="L23" s="26"/>
      <c r="M23" s="26"/>
      <c r="N23" s="22"/>
    </row>
    <row r="24" spans="1:14" x14ac:dyDescent="0.3">
      <c r="A24" s="120" t="s">
        <v>391</v>
      </c>
      <c r="B24" s="1">
        <v>2026</v>
      </c>
      <c r="C24" s="1" t="s">
        <v>31</v>
      </c>
      <c r="D24" s="59" t="s">
        <v>47</v>
      </c>
      <c r="E24" s="5">
        <v>0</v>
      </c>
      <c r="F24" s="5">
        <v>0</v>
      </c>
      <c r="G24" s="5">
        <v>0</v>
      </c>
      <c r="H24" s="28">
        <f t="shared" si="0"/>
        <v>0</v>
      </c>
      <c r="I24" s="28"/>
      <c r="J24" s="26"/>
      <c r="K24" s="26"/>
      <c r="L24" s="26"/>
      <c r="M24" s="26"/>
      <c r="N24" s="22"/>
    </row>
    <row r="25" spans="1:14" x14ac:dyDescent="0.3">
      <c r="A25" s="120" t="s">
        <v>428</v>
      </c>
      <c r="B25" s="66">
        <v>2026</v>
      </c>
      <c r="C25" s="66" t="s">
        <v>31</v>
      </c>
      <c r="D25" s="59" t="s">
        <v>398</v>
      </c>
      <c r="E25" s="5">
        <v>0</v>
      </c>
      <c r="F25" s="5"/>
      <c r="G25" s="5"/>
      <c r="H25" s="28">
        <f t="shared" si="0"/>
        <v>0</v>
      </c>
      <c r="I25" s="28"/>
      <c r="J25" s="26"/>
      <c r="K25" s="26"/>
      <c r="L25" s="26"/>
      <c r="M25" s="26"/>
      <c r="N25" s="22"/>
    </row>
    <row r="26" spans="1:14" x14ac:dyDescent="0.3">
      <c r="A26" s="120" t="s">
        <v>429</v>
      </c>
      <c r="B26" s="1">
        <v>2026</v>
      </c>
      <c r="C26" s="1" t="s">
        <v>31</v>
      </c>
      <c r="D26" s="60" t="s">
        <v>48</v>
      </c>
      <c r="E26" s="5">
        <v>0</v>
      </c>
      <c r="F26" s="5">
        <v>5</v>
      </c>
      <c r="G26" s="5">
        <v>0</v>
      </c>
      <c r="H26" s="28">
        <f t="shared" si="0"/>
        <v>5</v>
      </c>
      <c r="I26" s="28"/>
      <c r="J26" s="26"/>
      <c r="K26" s="26"/>
      <c r="L26" s="26"/>
      <c r="M26" s="26"/>
      <c r="N26" s="22"/>
    </row>
    <row r="27" spans="1:14" x14ac:dyDescent="0.3">
      <c r="A27" s="120" t="s">
        <v>430</v>
      </c>
      <c r="B27" s="1">
        <v>2026</v>
      </c>
      <c r="C27" s="1" t="s">
        <v>33</v>
      </c>
      <c r="D27" s="53" t="s">
        <v>49</v>
      </c>
      <c r="E27" s="5">
        <v>4</v>
      </c>
      <c r="F27" s="5">
        <v>14</v>
      </c>
      <c r="G27" s="5">
        <v>11</v>
      </c>
      <c r="H27" s="28">
        <f t="shared" si="0"/>
        <v>29</v>
      </c>
      <c r="I27" s="28"/>
      <c r="J27" s="26"/>
      <c r="K27" s="26"/>
      <c r="L27" s="26"/>
      <c r="M27" s="26"/>
      <c r="N27" s="22"/>
    </row>
    <row r="28" spans="1:14" x14ac:dyDescent="0.3">
      <c r="A28" s="120" t="s">
        <v>431</v>
      </c>
      <c r="B28" s="1">
        <v>2026</v>
      </c>
      <c r="C28" s="1" t="s">
        <v>31</v>
      </c>
      <c r="D28" s="2" t="s">
        <v>50</v>
      </c>
      <c r="E28" s="5">
        <v>2</v>
      </c>
      <c r="F28" s="78">
        <v>10</v>
      </c>
      <c r="G28" s="5">
        <v>13</v>
      </c>
      <c r="H28" s="28">
        <f t="shared" si="0"/>
        <v>25</v>
      </c>
      <c r="I28" s="28"/>
      <c r="J28" s="26"/>
      <c r="K28" s="26"/>
      <c r="L28" s="26"/>
      <c r="M28" s="26"/>
      <c r="N28" s="22"/>
    </row>
    <row r="29" spans="1:14" x14ac:dyDescent="0.3">
      <c r="A29" s="120" t="s">
        <v>432</v>
      </c>
      <c r="B29" s="66">
        <v>2026</v>
      </c>
      <c r="C29" s="66" t="s">
        <v>31</v>
      </c>
      <c r="D29" s="68" t="s">
        <v>249</v>
      </c>
      <c r="E29" s="5">
        <v>0</v>
      </c>
      <c r="F29" s="5">
        <v>0</v>
      </c>
      <c r="G29" s="5"/>
      <c r="H29" s="28"/>
      <c r="I29" s="28"/>
      <c r="J29" s="26"/>
      <c r="K29" s="26"/>
      <c r="L29" s="26"/>
      <c r="M29" s="26"/>
      <c r="N29" s="22"/>
    </row>
    <row r="30" spans="1:14" x14ac:dyDescent="0.3">
      <c r="A30" s="120" t="s">
        <v>433</v>
      </c>
      <c r="B30" s="1">
        <v>2026</v>
      </c>
      <c r="C30" s="1" t="s">
        <v>31</v>
      </c>
      <c r="D30" s="2" t="s">
        <v>52</v>
      </c>
      <c r="E30" s="5">
        <v>0</v>
      </c>
      <c r="F30" s="5">
        <v>0</v>
      </c>
      <c r="G30" s="5">
        <v>0</v>
      </c>
      <c r="H30" s="28">
        <f>+G30+F30+E30</f>
        <v>0</v>
      </c>
      <c r="I30" s="28"/>
      <c r="J30" s="26"/>
      <c r="K30" s="26"/>
      <c r="L30" s="26"/>
      <c r="M30" s="26"/>
      <c r="N30" s="22"/>
    </row>
    <row r="31" spans="1:14" x14ac:dyDescent="0.3">
      <c r="A31" s="120" t="s">
        <v>434</v>
      </c>
      <c r="B31" s="1">
        <v>2026</v>
      </c>
      <c r="C31" s="1" t="s">
        <v>31</v>
      </c>
      <c r="D31" s="2" t="s">
        <v>53</v>
      </c>
      <c r="E31" s="5">
        <v>0</v>
      </c>
      <c r="F31" s="5">
        <v>12</v>
      </c>
      <c r="G31" s="5">
        <v>15</v>
      </c>
      <c r="H31" s="28">
        <f>+G31+F31+E31</f>
        <v>27</v>
      </c>
      <c r="I31" s="28"/>
      <c r="J31" s="26"/>
      <c r="K31" s="26"/>
      <c r="L31" s="26"/>
      <c r="M31" s="26"/>
      <c r="N31" s="22"/>
    </row>
    <row r="32" spans="1:14" x14ac:dyDescent="0.3">
      <c r="A32" s="120" t="s">
        <v>435</v>
      </c>
      <c r="B32" s="1">
        <v>2026</v>
      </c>
      <c r="C32" s="1" t="s">
        <v>31</v>
      </c>
      <c r="D32" s="59" t="s">
        <v>54</v>
      </c>
      <c r="E32" s="5">
        <v>0</v>
      </c>
      <c r="F32" s="5">
        <v>0</v>
      </c>
      <c r="G32" s="5">
        <v>0</v>
      </c>
      <c r="H32" s="28">
        <f>+G32+F32+E32</f>
        <v>0</v>
      </c>
      <c r="I32" s="28"/>
      <c r="J32" s="26"/>
      <c r="K32" s="26"/>
      <c r="L32" s="26"/>
      <c r="M32" s="26"/>
      <c r="N32" s="22"/>
    </row>
    <row r="33" spans="1:14" x14ac:dyDescent="0.3">
      <c r="A33" s="120" t="s">
        <v>436</v>
      </c>
      <c r="B33" s="1">
        <v>2026</v>
      </c>
      <c r="C33" s="1" t="s">
        <v>31</v>
      </c>
      <c r="D33" s="2" t="s">
        <v>55</v>
      </c>
      <c r="E33" s="5">
        <v>2</v>
      </c>
      <c r="F33" s="5">
        <v>5</v>
      </c>
      <c r="G33" s="5">
        <v>10</v>
      </c>
      <c r="H33" s="28">
        <f>+G33+F33+E33</f>
        <v>17</v>
      </c>
      <c r="I33" s="28"/>
      <c r="J33" s="26"/>
      <c r="K33" s="26"/>
      <c r="L33" s="26"/>
      <c r="M33" s="26"/>
      <c r="N33" s="22"/>
    </row>
    <row r="34" spans="1:14" x14ac:dyDescent="0.3">
      <c r="A34" s="120" t="s">
        <v>437</v>
      </c>
      <c r="B34" s="1">
        <v>2026</v>
      </c>
      <c r="C34" s="1" t="s">
        <v>31</v>
      </c>
      <c r="D34" s="2" t="s">
        <v>56</v>
      </c>
      <c r="E34" s="5">
        <v>0</v>
      </c>
      <c r="F34" s="5">
        <v>0</v>
      </c>
      <c r="G34" s="5">
        <v>0</v>
      </c>
      <c r="H34" s="28"/>
      <c r="I34" s="28"/>
      <c r="J34" s="26"/>
      <c r="K34" s="26"/>
      <c r="L34" s="26"/>
      <c r="M34" s="26"/>
      <c r="N34" s="22"/>
    </row>
    <row r="35" spans="1:14" x14ac:dyDescent="0.3">
      <c r="A35" s="120" t="s">
        <v>438</v>
      </c>
      <c r="B35" s="1">
        <v>2026</v>
      </c>
      <c r="C35" s="1" t="s">
        <v>31</v>
      </c>
      <c r="D35" s="59" t="s">
        <v>57</v>
      </c>
      <c r="E35" s="5">
        <v>0</v>
      </c>
      <c r="F35" s="5">
        <v>0</v>
      </c>
      <c r="G35" s="5">
        <v>0</v>
      </c>
      <c r="H35" s="28">
        <f t="shared" ref="H35:H55" si="1">+G35+F35+E35</f>
        <v>0</v>
      </c>
      <c r="I35" s="28"/>
      <c r="J35" s="26"/>
      <c r="K35" s="26"/>
      <c r="L35" s="26"/>
      <c r="M35" s="26"/>
      <c r="N35" s="22"/>
    </row>
    <row r="36" spans="1:14" x14ac:dyDescent="0.3">
      <c r="A36" s="120" t="s">
        <v>439</v>
      </c>
      <c r="B36" s="1">
        <v>2026</v>
      </c>
      <c r="C36" s="1" t="s">
        <v>31</v>
      </c>
      <c r="D36" s="2" t="s">
        <v>58</v>
      </c>
      <c r="E36" s="5">
        <v>1</v>
      </c>
      <c r="F36" s="5">
        <v>12</v>
      </c>
      <c r="G36" s="5">
        <v>16</v>
      </c>
      <c r="H36" s="28">
        <f t="shared" si="1"/>
        <v>29</v>
      </c>
      <c r="I36" s="28"/>
      <c r="J36" s="26"/>
      <c r="K36" s="26"/>
      <c r="L36" s="26"/>
      <c r="M36" s="26"/>
      <c r="N36" s="22"/>
    </row>
    <row r="37" spans="1:14" x14ac:dyDescent="0.3">
      <c r="A37" s="120" t="s">
        <v>440</v>
      </c>
      <c r="B37" s="1">
        <v>2026</v>
      </c>
      <c r="C37" s="1" t="s">
        <v>31</v>
      </c>
      <c r="D37" s="2" t="s">
        <v>59</v>
      </c>
      <c r="E37" s="5">
        <v>0</v>
      </c>
      <c r="F37" s="5">
        <v>1</v>
      </c>
      <c r="G37" s="5">
        <v>10</v>
      </c>
      <c r="H37" s="28">
        <f t="shared" si="1"/>
        <v>11</v>
      </c>
      <c r="I37" s="28"/>
      <c r="J37" s="26"/>
      <c r="K37" s="26"/>
      <c r="L37" s="26"/>
      <c r="M37" s="26"/>
      <c r="N37" s="22"/>
    </row>
    <row r="38" spans="1:14" x14ac:dyDescent="0.35">
      <c r="A38" s="120" t="s">
        <v>441</v>
      </c>
      <c r="B38" s="43">
        <v>2026</v>
      </c>
      <c r="C38" s="1" t="s">
        <v>31</v>
      </c>
      <c r="D38" s="2" t="s">
        <v>60</v>
      </c>
      <c r="E38" s="5">
        <v>0</v>
      </c>
      <c r="F38" s="5">
        <v>1</v>
      </c>
      <c r="G38" s="5">
        <v>6</v>
      </c>
      <c r="H38" s="28">
        <f t="shared" si="1"/>
        <v>7</v>
      </c>
      <c r="I38" s="28"/>
      <c r="J38" s="26"/>
      <c r="K38" s="26"/>
      <c r="L38" s="26"/>
      <c r="M38" s="26"/>
      <c r="N38" s="22"/>
    </row>
    <row r="39" spans="1:14" x14ac:dyDescent="0.35">
      <c r="A39" s="120" t="s">
        <v>442</v>
      </c>
      <c r="B39" s="43">
        <v>2026</v>
      </c>
      <c r="C39" s="1" t="s">
        <v>31</v>
      </c>
      <c r="D39" s="2" t="s">
        <v>61</v>
      </c>
      <c r="E39" s="5">
        <v>0</v>
      </c>
      <c r="F39" s="5">
        <v>0</v>
      </c>
      <c r="G39" s="5">
        <v>2</v>
      </c>
      <c r="H39" s="28">
        <f t="shared" si="1"/>
        <v>2</v>
      </c>
      <c r="I39" s="28"/>
      <c r="J39" s="26"/>
      <c r="K39" s="26"/>
      <c r="L39" s="26"/>
      <c r="M39" s="26"/>
      <c r="N39" s="22"/>
    </row>
    <row r="40" spans="1:14" x14ac:dyDescent="0.35">
      <c r="A40" s="120" t="s">
        <v>443</v>
      </c>
      <c r="B40" s="43">
        <v>2026</v>
      </c>
      <c r="C40" s="1" t="s">
        <v>31</v>
      </c>
      <c r="D40" s="2" t="s">
        <v>62</v>
      </c>
      <c r="E40" s="5">
        <v>0</v>
      </c>
      <c r="F40" s="5">
        <v>0</v>
      </c>
      <c r="G40" s="5">
        <v>0</v>
      </c>
      <c r="H40" s="28">
        <f t="shared" si="1"/>
        <v>0</v>
      </c>
      <c r="I40" s="44"/>
      <c r="J40" s="26"/>
      <c r="K40" s="26"/>
      <c r="L40" s="26"/>
      <c r="M40" s="26"/>
      <c r="N40" s="22"/>
    </row>
    <row r="41" spans="1:14" x14ac:dyDescent="0.3">
      <c r="A41" s="120" t="s">
        <v>444</v>
      </c>
      <c r="B41" s="1">
        <v>2026</v>
      </c>
      <c r="C41" s="1" t="s">
        <v>33</v>
      </c>
      <c r="D41" s="2" t="s">
        <v>63</v>
      </c>
      <c r="E41" s="5">
        <v>0</v>
      </c>
      <c r="F41" s="5">
        <v>0</v>
      </c>
      <c r="G41" s="5">
        <v>0</v>
      </c>
      <c r="H41" s="28">
        <f t="shared" si="1"/>
        <v>0</v>
      </c>
      <c r="I41" s="44"/>
      <c r="J41" s="26"/>
      <c r="K41" s="26"/>
      <c r="L41" s="26"/>
      <c r="M41" s="26"/>
      <c r="N41" s="22"/>
    </row>
    <row r="42" spans="1:14" x14ac:dyDescent="0.3">
      <c r="A42" s="120" t="s">
        <v>445</v>
      </c>
      <c r="B42" s="1">
        <v>2026</v>
      </c>
      <c r="C42" s="1" t="s">
        <v>31</v>
      </c>
      <c r="D42" s="2" t="s">
        <v>64</v>
      </c>
      <c r="E42" s="5">
        <v>0</v>
      </c>
      <c r="F42" s="5">
        <v>3</v>
      </c>
      <c r="G42" s="5">
        <v>7</v>
      </c>
      <c r="H42" s="28">
        <f t="shared" si="1"/>
        <v>10</v>
      </c>
      <c r="I42" s="44"/>
      <c r="J42" s="26"/>
      <c r="K42" s="26"/>
      <c r="L42" s="26"/>
      <c r="M42" s="26"/>
      <c r="N42" s="22"/>
    </row>
    <row r="43" spans="1:14" x14ac:dyDescent="0.3">
      <c r="A43" s="120" t="s">
        <v>446</v>
      </c>
      <c r="B43" s="1">
        <v>2026</v>
      </c>
      <c r="C43" s="1" t="s">
        <v>31</v>
      </c>
      <c r="D43" s="2" t="s">
        <v>65</v>
      </c>
      <c r="E43" s="5">
        <v>0</v>
      </c>
      <c r="F43" s="5">
        <v>2</v>
      </c>
      <c r="G43" s="71">
        <v>10</v>
      </c>
      <c r="H43" s="28">
        <f t="shared" si="1"/>
        <v>12</v>
      </c>
      <c r="I43" s="44"/>
      <c r="J43" s="26"/>
      <c r="K43" s="26"/>
      <c r="L43" s="26"/>
      <c r="M43" s="26"/>
      <c r="N43" s="22"/>
    </row>
    <row r="44" spans="1:14" x14ac:dyDescent="0.3">
      <c r="A44" s="120" t="s">
        <v>447</v>
      </c>
      <c r="B44" s="1">
        <v>2026</v>
      </c>
      <c r="C44" s="1" t="s">
        <v>31</v>
      </c>
      <c r="D44" s="2" t="s">
        <v>66</v>
      </c>
      <c r="E44" s="5">
        <v>1</v>
      </c>
      <c r="F44" s="5">
        <v>5</v>
      </c>
      <c r="G44" s="5">
        <v>5</v>
      </c>
      <c r="H44" s="28">
        <f t="shared" si="1"/>
        <v>11</v>
      </c>
      <c r="I44" s="28"/>
      <c r="J44" s="26"/>
      <c r="K44" s="26"/>
      <c r="L44" s="26"/>
      <c r="M44" s="26"/>
      <c r="N44" s="22"/>
    </row>
    <row r="45" spans="1:14" x14ac:dyDescent="0.3">
      <c r="A45" s="120" t="s">
        <v>448</v>
      </c>
      <c r="B45" s="1">
        <v>2026</v>
      </c>
      <c r="C45" s="1" t="s">
        <v>31</v>
      </c>
      <c r="D45" s="2" t="s">
        <v>67</v>
      </c>
      <c r="E45" s="5">
        <v>0</v>
      </c>
      <c r="F45" s="5">
        <v>0</v>
      </c>
      <c r="G45" s="5">
        <v>0</v>
      </c>
      <c r="H45" s="28">
        <f t="shared" si="1"/>
        <v>0</v>
      </c>
      <c r="I45" s="28"/>
      <c r="J45" s="26"/>
      <c r="K45" s="26"/>
      <c r="L45" s="26"/>
      <c r="M45" s="26"/>
      <c r="N45" s="22"/>
    </row>
    <row r="46" spans="1:14" x14ac:dyDescent="0.3">
      <c r="A46" s="120" t="s">
        <v>449</v>
      </c>
      <c r="B46" s="1">
        <v>2026</v>
      </c>
      <c r="C46" s="1" t="s">
        <v>33</v>
      </c>
      <c r="D46" s="2" t="s">
        <v>68</v>
      </c>
      <c r="E46" s="5">
        <v>0</v>
      </c>
      <c r="F46" s="5">
        <v>9</v>
      </c>
      <c r="G46" s="5">
        <v>16</v>
      </c>
      <c r="H46" s="28">
        <f t="shared" si="1"/>
        <v>25</v>
      </c>
      <c r="I46" s="28"/>
      <c r="J46" s="26"/>
      <c r="K46" s="26"/>
      <c r="L46" s="26"/>
      <c r="M46" s="26"/>
      <c r="N46" s="22"/>
    </row>
    <row r="47" spans="1:14" x14ac:dyDescent="0.3">
      <c r="A47" s="120" t="s">
        <v>450</v>
      </c>
      <c r="B47" s="1">
        <v>2026</v>
      </c>
      <c r="C47" s="1" t="s">
        <v>31</v>
      </c>
      <c r="D47" s="59" t="s">
        <v>250</v>
      </c>
      <c r="E47" s="5">
        <v>0</v>
      </c>
      <c r="F47" s="5">
        <v>0</v>
      </c>
      <c r="G47" s="5">
        <v>0</v>
      </c>
      <c r="H47" s="28">
        <f t="shared" si="1"/>
        <v>0</v>
      </c>
      <c r="I47" s="28"/>
      <c r="J47" s="26"/>
      <c r="K47" s="26"/>
      <c r="L47" s="26"/>
      <c r="M47" s="26"/>
      <c r="N47" s="22"/>
    </row>
    <row r="48" spans="1:14" x14ac:dyDescent="0.3">
      <c r="A48" s="120" t="s">
        <v>451</v>
      </c>
      <c r="B48" s="1">
        <v>2026</v>
      </c>
      <c r="C48" s="1" t="s">
        <v>31</v>
      </c>
      <c r="D48" s="2" t="s">
        <v>70</v>
      </c>
      <c r="E48" s="5">
        <v>0</v>
      </c>
      <c r="F48" s="5">
        <v>7</v>
      </c>
      <c r="G48" s="5">
        <v>7</v>
      </c>
      <c r="H48" s="28">
        <f t="shared" si="1"/>
        <v>14</v>
      </c>
      <c r="I48" s="45"/>
      <c r="J48" s="26"/>
      <c r="K48" s="26"/>
      <c r="L48" s="26"/>
      <c r="M48" s="26"/>
      <c r="N48" s="22"/>
    </row>
    <row r="49" spans="1:24" x14ac:dyDescent="0.3">
      <c r="A49" s="120" t="s">
        <v>452</v>
      </c>
      <c r="B49" s="1">
        <v>2026</v>
      </c>
      <c r="C49" s="1" t="s">
        <v>31</v>
      </c>
      <c r="D49" s="2" t="s">
        <v>71</v>
      </c>
      <c r="E49" s="5">
        <v>1</v>
      </c>
      <c r="F49" s="5">
        <v>0</v>
      </c>
      <c r="G49" s="5">
        <v>0</v>
      </c>
      <c r="H49" s="28">
        <f t="shared" si="1"/>
        <v>1</v>
      </c>
      <c r="I49" s="45"/>
      <c r="J49" s="26"/>
      <c r="K49" s="26"/>
      <c r="L49" s="26"/>
      <c r="M49" s="26"/>
      <c r="N49" s="22"/>
    </row>
    <row r="50" spans="1:24" x14ac:dyDescent="0.3">
      <c r="A50" s="120" t="s">
        <v>453</v>
      </c>
      <c r="B50" s="1">
        <v>2026</v>
      </c>
      <c r="C50" s="1" t="s">
        <v>31</v>
      </c>
      <c r="D50" s="2" t="s">
        <v>72</v>
      </c>
      <c r="E50" s="5">
        <v>3</v>
      </c>
      <c r="F50" s="5">
        <v>0</v>
      </c>
      <c r="G50" s="5">
        <v>0</v>
      </c>
      <c r="H50" s="28">
        <f t="shared" si="1"/>
        <v>3</v>
      </c>
      <c r="I50" s="45"/>
      <c r="J50" s="26"/>
      <c r="K50" s="26"/>
      <c r="L50" s="26"/>
      <c r="M50" s="26"/>
      <c r="N50" s="22"/>
    </row>
    <row r="51" spans="1:24" x14ac:dyDescent="0.3">
      <c r="A51" s="120" t="s">
        <v>454</v>
      </c>
      <c r="B51" s="1">
        <v>2026</v>
      </c>
      <c r="C51" s="1" t="s">
        <v>31</v>
      </c>
      <c r="D51" s="2" t="s">
        <v>73</v>
      </c>
      <c r="E51" s="5">
        <v>0</v>
      </c>
      <c r="F51" s="5">
        <v>0</v>
      </c>
      <c r="G51" s="5">
        <v>0</v>
      </c>
      <c r="H51" s="28">
        <f t="shared" si="1"/>
        <v>0</v>
      </c>
      <c r="I51" s="45"/>
      <c r="J51" s="26"/>
      <c r="K51" s="26"/>
      <c r="L51" s="26"/>
      <c r="M51" s="26"/>
      <c r="N51" s="22"/>
    </row>
    <row r="52" spans="1:24" x14ac:dyDescent="0.3">
      <c r="A52" s="120" t="s">
        <v>455</v>
      </c>
      <c r="B52" s="1">
        <v>2026</v>
      </c>
      <c r="C52" s="1" t="s">
        <v>33</v>
      </c>
      <c r="D52" s="2" t="s">
        <v>74</v>
      </c>
      <c r="E52" s="5">
        <v>0</v>
      </c>
      <c r="F52" s="5">
        <v>0</v>
      </c>
      <c r="G52" s="5">
        <v>0</v>
      </c>
      <c r="H52" s="28">
        <f t="shared" si="1"/>
        <v>0</v>
      </c>
      <c r="I52" s="28"/>
      <c r="J52" s="26"/>
      <c r="K52" s="26"/>
      <c r="L52" s="26"/>
      <c r="M52" s="26"/>
      <c r="N52" s="22"/>
    </row>
    <row r="53" spans="1:24" x14ac:dyDescent="0.3">
      <c r="A53" s="120" t="s">
        <v>456</v>
      </c>
      <c r="B53" s="1">
        <v>2026</v>
      </c>
      <c r="C53" s="1" t="s">
        <v>33</v>
      </c>
      <c r="D53" s="2" t="s">
        <v>75</v>
      </c>
      <c r="E53" s="5">
        <v>0</v>
      </c>
      <c r="F53" s="5">
        <v>3</v>
      </c>
      <c r="G53" s="5">
        <v>9</v>
      </c>
      <c r="H53" s="28">
        <f t="shared" si="1"/>
        <v>12</v>
      </c>
      <c r="I53" s="28"/>
      <c r="J53" s="26"/>
      <c r="K53" s="26"/>
      <c r="L53" s="26"/>
      <c r="M53" s="26"/>
      <c r="N53" s="22"/>
    </row>
    <row r="54" spans="1:24" x14ac:dyDescent="0.3">
      <c r="A54" s="120" t="s">
        <v>457</v>
      </c>
      <c r="B54" s="1">
        <v>2026</v>
      </c>
      <c r="C54" s="1" t="s">
        <v>33</v>
      </c>
      <c r="D54" s="2" t="s">
        <v>76</v>
      </c>
      <c r="E54" s="5">
        <v>4</v>
      </c>
      <c r="F54" s="5">
        <v>21</v>
      </c>
      <c r="G54" s="5">
        <v>20</v>
      </c>
      <c r="H54" s="28">
        <f t="shared" si="1"/>
        <v>45</v>
      </c>
      <c r="I54" s="28"/>
      <c r="J54" s="26"/>
      <c r="K54" s="26"/>
      <c r="L54" s="26"/>
      <c r="M54" s="26"/>
      <c r="N54" s="22"/>
    </row>
    <row r="55" spans="1:24" x14ac:dyDescent="0.3">
      <c r="A55" s="120" t="s">
        <v>458</v>
      </c>
      <c r="B55" s="1">
        <v>2026</v>
      </c>
      <c r="C55" s="1" t="s">
        <v>31</v>
      </c>
      <c r="D55" s="2" t="s">
        <v>77</v>
      </c>
      <c r="E55" s="5">
        <v>0</v>
      </c>
      <c r="F55" s="5">
        <v>0</v>
      </c>
      <c r="G55" s="5">
        <v>0</v>
      </c>
      <c r="H55" s="28">
        <f t="shared" si="1"/>
        <v>0</v>
      </c>
      <c r="I55" s="28"/>
      <c r="J55" s="26"/>
      <c r="K55" s="26"/>
      <c r="L55" s="26"/>
      <c r="M55" s="26"/>
      <c r="N55" s="22"/>
    </row>
    <row r="56" spans="1:24" x14ac:dyDescent="0.3">
      <c r="A56" s="120" t="s">
        <v>459</v>
      </c>
      <c r="B56" s="66">
        <v>2026</v>
      </c>
      <c r="C56" s="66" t="s">
        <v>31</v>
      </c>
      <c r="D56" s="68" t="s">
        <v>251</v>
      </c>
      <c r="E56" s="5">
        <v>0</v>
      </c>
      <c r="F56" s="5">
        <v>0</v>
      </c>
      <c r="G56" s="5"/>
      <c r="H56" s="28"/>
      <c r="I56" s="28"/>
      <c r="J56" s="26"/>
      <c r="K56" s="26"/>
      <c r="L56" s="26"/>
      <c r="M56" s="26"/>
      <c r="N56" s="22"/>
    </row>
    <row r="57" spans="1:24" x14ac:dyDescent="0.3">
      <c r="A57" s="120" t="s">
        <v>460</v>
      </c>
      <c r="B57" s="1">
        <v>2026</v>
      </c>
      <c r="C57" s="1" t="s">
        <v>31</v>
      </c>
      <c r="D57" s="59" t="s">
        <v>79</v>
      </c>
      <c r="E57" s="5">
        <v>0</v>
      </c>
      <c r="F57" s="5">
        <v>0</v>
      </c>
      <c r="G57" s="5">
        <v>0</v>
      </c>
      <c r="H57" s="28">
        <f t="shared" ref="H57:H80" si="2">+G57+F57+E57</f>
        <v>0</v>
      </c>
      <c r="I57" s="45"/>
      <c r="J57" s="26"/>
      <c r="K57" s="26"/>
      <c r="L57" s="26"/>
      <c r="M57" s="26"/>
      <c r="N57" s="22"/>
      <c r="T57" s="22"/>
      <c r="U57" s="22"/>
      <c r="V57" s="22"/>
      <c r="W57" s="22"/>
      <c r="X57" s="22"/>
    </row>
    <row r="58" spans="1:24" x14ac:dyDescent="0.3">
      <c r="A58" s="120" t="s">
        <v>461</v>
      </c>
      <c r="B58" s="1">
        <v>2026</v>
      </c>
      <c r="C58" s="1" t="s">
        <v>31</v>
      </c>
      <c r="D58" s="59" t="s">
        <v>80</v>
      </c>
      <c r="E58" s="5">
        <v>0</v>
      </c>
      <c r="F58" s="5">
        <v>0</v>
      </c>
      <c r="G58" s="5">
        <v>0</v>
      </c>
      <c r="H58" s="28">
        <f t="shared" si="2"/>
        <v>0</v>
      </c>
      <c r="I58" s="45"/>
      <c r="J58" s="26"/>
      <c r="K58" s="26"/>
      <c r="L58" s="26"/>
      <c r="M58" s="26"/>
      <c r="N58" s="22"/>
    </row>
    <row r="59" spans="1:24" x14ac:dyDescent="0.3">
      <c r="A59" s="120" t="s">
        <v>462</v>
      </c>
      <c r="B59" s="1">
        <v>2026</v>
      </c>
      <c r="C59" s="1" t="s">
        <v>33</v>
      </c>
      <c r="D59" s="2" t="s">
        <v>81</v>
      </c>
      <c r="E59" s="5">
        <v>0</v>
      </c>
      <c r="F59" s="5">
        <v>4</v>
      </c>
      <c r="G59" s="5">
        <v>11</v>
      </c>
      <c r="H59" s="28">
        <f t="shared" si="2"/>
        <v>15</v>
      </c>
      <c r="I59" s="45"/>
      <c r="J59" s="26"/>
      <c r="K59" s="26"/>
      <c r="L59" s="26"/>
      <c r="M59" s="26"/>
      <c r="N59" s="22"/>
    </row>
    <row r="60" spans="1:24" x14ac:dyDescent="0.3">
      <c r="A60" s="120" t="s">
        <v>463</v>
      </c>
      <c r="B60" s="1">
        <v>2026</v>
      </c>
      <c r="C60" s="1" t="s">
        <v>31</v>
      </c>
      <c r="D60" s="59" t="s">
        <v>82</v>
      </c>
      <c r="E60" s="5">
        <v>0</v>
      </c>
      <c r="F60" s="5">
        <v>0</v>
      </c>
      <c r="G60" s="5">
        <v>0</v>
      </c>
      <c r="H60" s="28">
        <f t="shared" si="2"/>
        <v>0</v>
      </c>
      <c r="I60" s="45"/>
      <c r="J60" s="26"/>
      <c r="K60" s="26"/>
      <c r="L60" s="26"/>
      <c r="M60" s="26"/>
      <c r="N60" s="22"/>
    </row>
    <row r="61" spans="1:24" x14ac:dyDescent="0.3">
      <c r="A61" s="120" t="s">
        <v>464</v>
      </c>
      <c r="B61" s="1">
        <v>2026</v>
      </c>
      <c r="C61" s="1" t="s">
        <v>33</v>
      </c>
      <c r="D61" s="2" t="s">
        <v>83</v>
      </c>
      <c r="E61" s="5">
        <v>0</v>
      </c>
      <c r="F61" s="5">
        <v>0</v>
      </c>
      <c r="G61" s="5">
        <v>0</v>
      </c>
      <c r="H61" s="28">
        <f t="shared" si="2"/>
        <v>0</v>
      </c>
      <c r="I61" s="45"/>
      <c r="J61" s="26"/>
      <c r="K61" s="26"/>
      <c r="L61" s="26"/>
      <c r="M61" s="26"/>
      <c r="N61" s="22"/>
    </row>
    <row r="62" spans="1:24" x14ac:dyDescent="0.3">
      <c r="A62" s="120" t="s">
        <v>465</v>
      </c>
      <c r="B62" s="1">
        <v>2026</v>
      </c>
      <c r="C62" s="1" t="s">
        <v>31</v>
      </c>
      <c r="D62" s="2" t="s">
        <v>84</v>
      </c>
      <c r="E62" s="5">
        <v>0</v>
      </c>
      <c r="F62" s="5">
        <v>0</v>
      </c>
      <c r="G62" s="5">
        <v>0</v>
      </c>
      <c r="H62" s="28">
        <f t="shared" si="2"/>
        <v>0</v>
      </c>
      <c r="I62" s="28"/>
      <c r="J62" s="26"/>
      <c r="K62" s="26"/>
      <c r="L62" s="26"/>
      <c r="M62" s="26"/>
      <c r="N62" s="22"/>
    </row>
    <row r="63" spans="1:24" x14ac:dyDescent="0.3">
      <c r="A63" s="120" t="s">
        <v>466</v>
      </c>
      <c r="B63" s="1">
        <v>2026</v>
      </c>
      <c r="C63" s="1" t="s">
        <v>31</v>
      </c>
      <c r="D63" s="2" t="s">
        <v>85</v>
      </c>
      <c r="E63" s="5">
        <v>0</v>
      </c>
      <c r="F63" s="5">
        <v>0</v>
      </c>
      <c r="G63" s="5">
        <v>0</v>
      </c>
      <c r="H63" s="28">
        <f t="shared" si="2"/>
        <v>0</v>
      </c>
      <c r="I63" s="28"/>
      <c r="J63" s="26"/>
      <c r="K63" s="26"/>
      <c r="L63" s="26"/>
      <c r="M63" s="26"/>
      <c r="N63" s="22"/>
    </row>
    <row r="64" spans="1:24" x14ac:dyDescent="0.3">
      <c r="A64" s="120" t="s">
        <v>467</v>
      </c>
      <c r="B64" s="1">
        <v>2026</v>
      </c>
      <c r="C64" s="1" t="s">
        <v>33</v>
      </c>
      <c r="D64" s="2" t="s">
        <v>86</v>
      </c>
      <c r="E64" s="5">
        <v>0</v>
      </c>
      <c r="F64" s="5">
        <v>0</v>
      </c>
      <c r="G64" s="5">
        <v>0</v>
      </c>
      <c r="H64" s="28">
        <f t="shared" si="2"/>
        <v>0</v>
      </c>
      <c r="I64" s="28"/>
      <c r="J64" s="26"/>
      <c r="K64" s="26"/>
      <c r="L64" s="26"/>
      <c r="M64" s="26"/>
      <c r="N64" s="22"/>
    </row>
    <row r="65" spans="1:14" x14ac:dyDescent="0.3">
      <c r="A65" s="120" t="s">
        <v>468</v>
      </c>
      <c r="B65" s="73">
        <v>2026</v>
      </c>
      <c r="C65" s="1" t="s">
        <v>31</v>
      </c>
      <c r="D65" s="69" t="s">
        <v>417</v>
      </c>
      <c r="E65" s="5">
        <v>0</v>
      </c>
      <c r="F65" s="5"/>
      <c r="G65" s="5"/>
      <c r="H65" s="28">
        <f t="shared" si="2"/>
        <v>0</v>
      </c>
      <c r="I65" s="28"/>
      <c r="J65" s="26"/>
      <c r="K65" s="26"/>
      <c r="L65" s="26"/>
      <c r="M65" s="26"/>
      <c r="N65" s="22"/>
    </row>
    <row r="66" spans="1:14" x14ac:dyDescent="0.3">
      <c r="A66" s="120" t="s">
        <v>469</v>
      </c>
      <c r="B66" s="1">
        <v>2026</v>
      </c>
      <c r="C66" s="1" t="s">
        <v>33</v>
      </c>
      <c r="D66" s="2" t="s">
        <v>87</v>
      </c>
      <c r="E66" s="5">
        <v>4</v>
      </c>
      <c r="F66" s="5">
        <v>22</v>
      </c>
      <c r="G66" s="5">
        <v>22</v>
      </c>
      <c r="H66" s="28">
        <f t="shared" si="2"/>
        <v>48</v>
      </c>
      <c r="I66" s="28"/>
      <c r="J66" s="26"/>
      <c r="K66" s="26"/>
      <c r="L66" s="26"/>
      <c r="M66" s="26"/>
      <c r="N66" s="22"/>
    </row>
    <row r="67" spans="1:14" x14ac:dyDescent="0.3">
      <c r="A67" s="120" t="s">
        <v>470</v>
      </c>
      <c r="B67" s="1">
        <v>2026</v>
      </c>
      <c r="C67" s="1" t="s">
        <v>33</v>
      </c>
      <c r="D67" s="2" t="s">
        <v>88</v>
      </c>
      <c r="E67" s="5">
        <v>0</v>
      </c>
      <c r="F67" s="5">
        <v>0</v>
      </c>
      <c r="G67" s="5">
        <v>0</v>
      </c>
      <c r="H67" s="28">
        <f t="shared" si="2"/>
        <v>0</v>
      </c>
      <c r="I67" s="28"/>
      <c r="J67" s="26"/>
      <c r="K67" s="26"/>
      <c r="L67" s="26"/>
      <c r="M67" s="26"/>
      <c r="N67" s="22"/>
    </row>
    <row r="68" spans="1:14" x14ac:dyDescent="0.3">
      <c r="A68" s="120" t="s">
        <v>471</v>
      </c>
      <c r="B68" s="1">
        <v>2026</v>
      </c>
      <c r="C68" s="1" t="s">
        <v>33</v>
      </c>
      <c r="D68" s="2" t="s">
        <v>89</v>
      </c>
      <c r="E68" s="5">
        <v>0</v>
      </c>
      <c r="F68" s="5">
        <v>0</v>
      </c>
      <c r="G68" s="5">
        <v>0</v>
      </c>
      <c r="H68" s="28">
        <f t="shared" si="2"/>
        <v>0</v>
      </c>
      <c r="I68" s="28"/>
      <c r="J68" s="26"/>
      <c r="K68" s="26"/>
      <c r="L68" s="26"/>
      <c r="M68" s="26"/>
      <c r="N68" s="22"/>
    </row>
    <row r="69" spans="1:14" x14ac:dyDescent="0.3">
      <c r="A69" s="120" t="s">
        <v>472</v>
      </c>
      <c r="B69" s="1">
        <v>2026</v>
      </c>
      <c r="C69" s="1" t="s">
        <v>31</v>
      </c>
      <c r="D69" s="2" t="s">
        <v>90</v>
      </c>
      <c r="E69" s="5">
        <v>0</v>
      </c>
      <c r="F69" s="5">
        <v>0</v>
      </c>
      <c r="G69" s="5">
        <v>0</v>
      </c>
      <c r="H69" s="28">
        <f t="shared" si="2"/>
        <v>0</v>
      </c>
      <c r="I69" s="28"/>
      <c r="J69" s="26"/>
      <c r="K69" s="26"/>
      <c r="L69" s="26"/>
      <c r="M69" s="26"/>
      <c r="N69" s="22"/>
    </row>
    <row r="70" spans="1:14" x14ac:dyDescent="0.3">
      <c r="A70" s="120" t="s">
        <v>473</v>
      </c>
      <c r="B70" s="1">
        <v>2026</v>
      </c>
      <c r="C70" s="51" t="s">
        <v>31</v>
      </c>
      <c r="D70" s="55" t="s">
        <v>91</v>
      </c>
      <c r="E70" s="5">
        <v>0</v>
      </c>
      <c r="F70" s="5">
        <v>4</v>
      </c>
      <c r="G70" s="5">
        <v>2</v>
      </c>
      <c r="H70" s="28">
        <f t="shared" si="2"/>
        <v>6</v>
      </c>
      <c r="I70" s="28"/>
      <c r="J70" s="26"/>
      <c r="K70" s="26"/>
      <c r="L70" s="26"/>
      <c r="M70" s="26"/>
      <c r="N70" s="22"/>
    </row>
    <row r="71" spans="1:14" x14ac:dyDescent="0.3">
      <c r="A71" s="120" t="s">
        <v>474</v>
      </c>
      <c r="B71" s="51">
        <v>2026</v>
      </c>
      <c r="C71" s="1" t="s">
        <v>31</v>
      </c>
      <c r="D71" s="2" t="s">
        <v>92</v>
      </c>
      <c r="E71" s="5">
        <v>3</v>
      </c>
      <c r="F71" s="5">
        <v>14</v>
      </c>
      <c r="G71" s="5">
        <v>14</v>
      </c>
      <c r="H71" s="28">
        <f t="shared" si="2"/>
        <v>31</v>
      </c>
      <c r="I71" s="28"/>
      <c r="J71" s="26"/>
      <c r="K71" s="26"/>
      <c r="L71" s="26"/>
      <c r="M71" s="26"/>
      <c r="N71" s="22"/>
    </row>
    <row r="72" spans="1:14" x14ac:dyDescent="0.3">
      <c r="A72" s="120" t="s">
        <v>475</v>
      </c>
      <c r="B72" s="51">
        <v>2026</v>
      </c>
      <c r="C72" s="1" t="s">
        <v>31</v>
      </c>
      <c r="D72" s="21" t="s">
        <v>93</v>
      </c>
      <c r="E72" s="5">
        <v>6</v>
      </c>
      <c r="F72" s="5">
        <v>21</v>
      </c>
      <c r="G72" s="5">
        <v>20</v>
      </c>
      <c r="H72" s="28">
        <f t="shared" si="2"/>
        <v>47</v>
      </c>
      <c r="I72" s="28"/>
      <c r="J72" s="26"/>
      <c r="K72" s="26"/>
      <c r="L72" s="26"/>
      <c r="M72" s="26"/>
      <c r="N72" s="22"/>
    </row>
    <row r="73" spans="1:14" x14ac:dyDescent="0.3">
      <c r="A73" s="120" t="s">
        <v>476</v>
      </c>
      <c r="B73" s="51">
        <v>2026</v>
      </c>
      <c r="C73" s="1" t="s">
        <v>31</v>
      </c>
      <c r="D73" s="2" t="s">
        <v>94</v>
      </c>
      <c r="E73" s="5">
        <v>0</v>
      </c>
      <c r="F73" s="5">
        <v>0</v>
      </c>
      <c r="G73" s="5">
        <v>0</v>
      </c>
      <c r="H73" s="28">
        <f t="shared" si="2"/>
        <v>0</v>
      </c>
      <c r="I73" s="28"/>
      <c r="J73" s="26"/>
      <c r="K73" s="26"/>
      <c r="L73" s="26"/>
      <c r="M73" s="26"/>
      <c r="N73" s="22"/>
    </row>
    <row r="74" spans="1:14" x14ac:dyDescent="0.3">
      <c r="A74" s="120" t="s">
        <v>477</v>
      </c>
      <c r="B74" s="1">
        <v>2026</v>
      </c>
      <c r="C74" s="1" t="s">
        <v>33</v>
      </c>
      <c r="D74" s="6" t="s">
        <v>95</v>
      </c>
      <c r="E74" s="5">
        <v>0</v>
      </c>
      <c r="F74" s="5">
        <v>0</v>
      </c>
      <c r="G74" s="5">
        <v>0</v>
      </c>
      <c r="H74" s="28">
        <f t="shared" si="2"/>
        <v>0</v>
      </c>
      <c r="I74" s="28"/>
      <c r="J74" s="26"/>
      <c r="K74" s="26"/>
      <c r="L74" s="26"/>
      <c r="M74" s="26"/>
      <c r="N74" s="22"/>
    </row>
    <row r="75" spans="1:14" x14ac:dyDescent="0.3">
      <c r="A75" s="120" t="s">
        <v>478</v>
      </c>
      <c r="B75" s="1">
        <v>2026</v>
      </c>
      <c r="C75" s="1" t="s">
        <v>31</v>
      </c>
      <c r="D75" s="6" t="s">
        <v>96</v>
      </c>
      <c r="E75" s="5">
        <v>0</v>
      </c>
      <c r="F75" s="5">
        <v>0</v>
      </c>
      <c r="G75" s="5">
        <v>0</v>
      </c>
      <c r="H75" s="28">
        <f t="shared" si="2"/>
        <v>0</v>
      </c>
      <c r="I75" s="28"/>
      <c r="J75" s="26"/>
      <c r="K75" s="26"/>
      <c r="L75" s="26"/>
      <c r="M75" s="26"/>
      <c r="N75" s="22"/>
    </row>
    <row r="76" spans="1:14" x14ac:dyDescent="0.3">
      <c r="A76" s="120" t="s">
        <v>479</v>
      </c>
      <c r="B76" s="1">
        <v>2026</v>
      </c>
      <c r="C76" s="1" t="s">
        <v>33</v>
      </c>
      <c r="D76" s="2" t="s">
        <v>97</v>
      </c>
      <c r="E76" s="5">
        <v>0</v>
      </c>
      <c r="F76" s="5">
        <v>0</v>
      </c>
      <c r="G76" s="5">
        <v>1</v>
      </c>
      <c r="H76" s="28">
        <f t="shared" si="2"/>
        <v>1</v>
      </c>
      <c r="I76" s="28"/>
      <c r="J76" s="26"/>
      <c r="K76" s="26"/>
      <c r="L76" s="26"/>
      <c r="M76" s="26"/>
      <c r="N76" s="22"/>
    </row>
    <row r="77" spans="1:14" x14ac:dyDescent="0.3">
      <c r="A77" s="120" t="s">
        <v>480</v>
      </c>
      <c r="B77" s="1">
        <v>2026</v>
      </c>
      <c r="C77" s="1" t="s">
        <v>31</v>
      </c>
      <c r="D77" s="2" t="s">
        <v>98</v>
      </c>
      <c r="E77" s="5">
        <v>0</v>
      </c>
      <c r="F77" s="5">
        <v>0</v>
      </c>
      <c r="G77" s="5">
        <v>0</v>
      </c>
      <c r="H77" s="28">
        <f t="shared" si="2"/>
        <v>0</v>
      </c>
      <c r="I77" s="28"/>
      <c r="J77" s="26"/>
      <c r="K77" s="26"/>
      <c r="L77" s="26"/>
      <c r="M77" s="26"/>
      <c r="N77" s="22"/>
    </row>
    <row r="78" spans="1:14" x14ac:dyDescent="0.3">
      <c r="A78" s="120" t="s">
        <v>481</v>
      </c>
      <c r="B78" s="1">
        <v>2026</v>
      </c>
      <c r="C78" s="1" t="s">
        <v>33</v>
      </c>
      <c r="D78" s="2" t="s">
        <v>99</v>
      </c>
      <c r="E78" s="5">
        <v>0</v>
      </c>
      <c r="F78" s="5">
        <v>14</v>
      </c>
      <c r="G78" s="5">
        <v>24</v>
      </c>
      <c r="H78" s="28">
        <f t="shared" si="2"/>
        <v>38</v>
      </c>
      <c r="I78" s="28"/>
      <c r="J78" s="26"/>
      <c r="K78" s="26"/>
      <c r="L78" s="16"/>
      <c r="M78" s="26"/>
      <c r="N78" s="22"/>
    </row>
    <row r="79" spans="1:14" x14ac:dyDescent="0.3">
      <c r="A79" s="120" t="s">
        <v>482</v>
      </c>
      <c r="B79" s="1">
        <v>2026</v>
      </c>
      <c r="C79" s="1" t="s">
        <v>33</v>
      </c>
      <c r="D79" s="2" t="s">
        <v>100</v>
      </c>
      <c r="E79" s="5">
        <v>3</v>
      </c>
      <c r="F79" s="5">
        <v>11</v>
      </c>
      <c r="G79" s="5">
        <v>2</v>
      </c>
      <c r="H79" s="28">
        <f t="shared" si="2"/>
        <v>16</v>
      </c>
      <c r="I79" s="28"/>
      <c r="J79" s="26"/>
      <c r="K79" s="26"/>
      <c r="L79" s="26"/>
      <c r="M79" s="26"/>
      <c r="N79" s="22"/>
    </row>
    <row r="80" spans="1:14" x14ac:dyDescent="0.3">
      <c r="A80" s="120" t="s">
        <v>483</v>
      </c>
      <c r="B80" s="1">
        <v>2026</v>
      </c>
      <c r="C80" s="1" t="s">
        <v>33</v>
      </c>
      <c r="D80" s="2" t="s">
        <v>101</v>
      </c>
      <c r="E80" s="5">
        <v>0</v>
      </c>
      <c r="F80" s="5">
        <v>2</v>
      </c>
      <c r="G80" s="5">
        <v>1</v>
      </c>
      <c r="H80" s="28">
        <f t="shared" si="2"/>
        <v>3</v>
      </c>
      <c r="I80" s="28"/>
      <c r="J80" s="26"/>
      <c r="K80" s="26"/>
      <c r="L80" s="26"/>
      <c r="M80" s="26"/>
      <c r="N80" s="22"/>
    </row>
    <row r="81" spans="1:14" x14ac:dyDescent="0.3">
      <c r="A81" s="120" t="s">
        <v>484</v>
      </c>
      <c r="B81" s="73">
        <v>2026</v>
      </c>
      <c r="C81" s="1" t="s">
        <v>252</v>
      </c>
      <c r="D81" s="69" t="s">
        <v>102</v>
      </c>
      <c r="E81" s="5">
        <v>0</v>
      </c>
      <c r="F81" s="5">
        <v>2</v>
      </c>
      <c r="G81" s="5"/>
      <c r="H81" s="28"/>
      <c r="I81" s="28"/>
      <c r="J81" s="26"/>
      <c r="K81" s="26"/>
      <c r="L81" s="26"/>
      <c r="M81" s="26"/>
      <c r="N81" s="22"/>
    </row>
    <row r="82" spans="1:14" x14ac:dyDescent="0.3">
      <c r="A82" s="120" t="s">
        <v>485</v>
      </c>
      <c r="B82" s="1">
        <v>2026</v>
      </c>
      <c r="C82" s="1" t="s">
        <v>31</v>
      </c>
      <c r="D82" s="2" t="s">
        <v>103</v>
      </c>
      <c r="E82" s="5">
        <v>3</v>
      </c>
      <c r="F82" s="5">
        <v>10</v>
      </c>
      <c r="G82" s="5">
        <v>12</v>
      </c>
      <c r="H82" s="28">
        <f>+G82+F82+E82</f>
        <v>25</v>
      </c>
      <c r="I82" s="28"/>
      <c r="J82" s="26"/>
      <c r="K82" s="26"/>
      <c r="L82" s="26"/>
      <c r="M82" s="26"/>
      <c r="N82" s="22"/>
    </row>
    <row r="83" spans="1:14" x14ac:dyDescent="0.3">
      <c r="A83" s="120" t="s">
        <v>486</v>
      </c>
      <c r="B83" s="1">
        <v>2026</v>
      </c>
      <c r="C83" s="1" t="s">
        <v>31</v>
      </c>
      <c r="D83" s="2" t="s">
        <v>104</v>
      </c>
      <c r="E83" s="5">
        <v>0</v>
      </c>
      <c r="F83" s="5">
        <v>0</v>
      </c>
      <c r="G83" s="5">
        <v>0</v>
      </c>
      <c r="H83" s="28">
        <f>+G83+F83+E83</f>
        <v>0</v>
      </c>
      <c r="I83" s="28"/>
      <c r="J83" s="26"/>
      <c r="K83" s="26"/>
      <c r="L83" s="26"/>
      <c r="M83" s="26"/>
      <c r="N83" s="22"/>
    </row>
    <row r="84" spans="1:14" x14ac:dyDescent="0.3">
      <c r="A84" s="120" t="s">
        <v>487</v>
      </c>
      <c r="B84" s="1">
        <v>2026</v>
      </c>
      <c r="C84" s="1" t="s">
        <v>31</v>
      </c>
      <c r="D84" s="59" t="s">
        <v>105</v>
      </c>
      <c r="E84" s="5">
        <v>0</v>
      </c>
      <c r="F84" s="5">
        <v>0</v>
      </c>
      <c r="G84" s="5">
        <v>0</v>
      </c>
      <c r="H84" s="28">
        <f>+G84+F84+E84</f>
        <v>0</v>
      </c>
      <c r="I84" s="28"/>
      <c r="J84" s="26"/>
      <c r="K84" s="26"/>
      <c r="L84" s="26"/>
      <c r="M84" s="26"/>
      <c r="N84" s="22"/>
    </row>
    <row r="85" spans="1:14" x14ac:dyDescent="0.3">
      <c r="A85" s="120" t="s">
        <v>488</v>
      </c>
      <c r="B85" s="1">
        <v>2026</v>
      </c>
      <c r="C85" s="1" t="s">
        <v>31</v>
      </c>
      <c r="D85" s="69" t="s">
        <v>106</v>
      </c>
      <c r="E85" s="5">
        <v>0</v>
      </c>
      <c r="F85" s="5">
        <v>0</v>
      </c>
      <c r="G85" s="5">
        <v>0</v>
      </c>
      <c r="H85" s="28"/>
      <c r="I85" s="28"/>
      <c r="J85" s="26"/>
      <c r="K85" s="26"/>
      <c r="L85" s="26"/>
      <c r="M85" s="26"/>
      <c r="N85" s="22"/>
    </row>
    <row r="86" spans="1:14" x14ac:dyDescent="0.3">
      <c r="A86" s="120" t="s">
        <v>489</v>
      </c>
      <c r="B86" s="1">
        <v>2026</v>
      </c>
      <c r="C86" s="1" t="s">
        <v>33</v>
      </c>
      <c r="D86" s="2" t="s">
        <v>107</v>
      </c>
      <c r="E86" s="5">
        <v>2</v>
      </c>
      <c r="F86" s="5">
        <v>14</v>
      </c>
      <c r="G86" s="5">
        <v>15</v>
      </c>
      <c r="H86" s="28">
        <f>+G86+F86+E86</f>
        <v>31</v>
      </c>
      <c r="I86" s="28"/>
      <c r="J86" s="26"/>
      <c r="K86" s="26"/>
      <c r="L86" s="26"/>
      <c r="M86" s="26"/>
      <c r="N86" s="22"/>
    </row>
    <row r="87" spans="1:14" x14ac:dyDescent="0.3">
      <c r="A87" s="120" t="s">
        <v>490</v>
      </c>
      <c r="B87" s="1">
        <v>2026</v>
      </c>
      <c r="C87" s="1" t="s">
        <v>33</v>
      </c>
      <c r="D87" s="59" t="s">
        <v>108</v>
      </c>
      <c r="E87" s="5">
        <v>0</v>
      </c>
      <c r="F87" s="5">
        <v>1</v>
      </c>
      <c r="G87" s="5">
        <v>5</v>
      </c>
      <c r="H87" s="28">
        <f>+G87+F87+E87</f>
        <v>6</v>
      </c>
      <c r="I87" s="28"/>
      <c r="J87" s="26"/>
      <c r="K87" s="26"/>
      <c r="L87" s="26"/>
      <c r="M87" s="26"/>
      <c r="N87" s="22"/>
    </row>
    <row r="88" spans="1:14" x14ac:dyDescent="0.3">
      <c r="A88" s="120" t="s">
        <v>491</v>
      </c>
      <c r="B88" s="1">
        <v>2026</v>
      </c>
      <c r="C88" s="1" t="s">
        <v>31</v>
      </c>
      <c r="D88" s="2" t="s">
        <v>109</v>
      </c>
      <c r="E88" s="5">
        <v>5</v>
      </c>
      <c r="F88" s="5">
        <v>10</v>
      </c>
      <c r="G88" s="5">
        <v>11</v>
      </c>
      <c r="H88" s="28">
        <f>+G88+F88+E88</f>
        <v>26</v>
      </c>
      <c r="I88" s="28"/>
      <c r="J88" s="26"/>
      <c r="K88" s="26"/>
      <c r="L88" s="26"/>
      <c r="M88" s="26"/>
      <c r="N88" s="22"/>
    </row>
    <row r="89" spans="1:14" x14ac:dyDescent="0.3">
      <c r="A89" s="120" t="s">
        <v>492</v>
      </c>
      <c r="B89" s="1">
        <v>2026</v>
      </c>
      <c r="C89" s="1" t="s">
        <v>31</v>
      </c>
      <c r="D89" s="2" t="s">
        <v>110</v>
      </c>
      <c r="E89" s="5">
        <v>1</v>
      </c>
      <c r="F89" s="77">
        <v>10</v>
      </c>
      <c r="G89" s="5">
        <v>15</v>
      </c>
      <c r="H89" s="28">
        <f>+G89+F89+E89</f>
        <v>26</v>
      </c>
      <c r="I89" s="28"/>
      <c r="J89" s="26"/>
      <c r="K89" s="26"/>
      <c r="L89" s="26"/>
      <c r="M89" s="26"/>
      <c r="N89" s="22"/>
    </row>
    <row r="90" spans="1:14" x14ac:dyDescent="0.3">
      <c r="A90" s="120" t="s">
        <v>493</v>
      </c>
      <c r="B90" s="1">
        <v>2026</v>
      </c>
      <c r="C90" s="51" t="s">
        <v>31</v>
      </c>
      <c r="D90" s="53" t="s">
        <v>111</v>
      </c>
      <c r="E90" s="5">
        <v>0</v>
      </c>
      <c r="F90" s="5">
        <v>0</v>
      </c>
      <c r="G90" s="5">
        <v>0</v>
      </c>
      <c r="H90" s="28">
        <f>+G90+F90+E90</f>
        <v>0</v>
      </c>
      <c r="I90" s="28"/>
      <c r="J90" s="26"/>
      <c r="K90" s="26"/>
      <c r="L90" s="26"/>
      <c r="M90" s="26"/>
      <c r="N90" s="22"/>
    </row>
    <row r="91" spans="1:14" x14ac:dyDescent="0.3">
      <c r="A91" s="120" t="s">
        <v>494</v>
      </c>
      <c r="B91" s="66">
        <v>2026</v>
      </c>
      <c r="C91" s="51" t="s">
        <v>31</v>
      </c>
      <c r="D91" s="53" t="s">
        <v>253</v>
      </c>
      <c r="E91" s="5">
        <v>0</v>
      </c>
      <c r="F91" s="5">
        <v>0</v>
      </c>
      <c r="G91" s="5"/>
      <c r="H91" s="28"/>
      <c r="I91" s="28"/>
      <c r="J91" s="26"/>
      <c r="K91" s="26"/>
      <c r="L91" s="26"/>
      <c r="M91" s="26"/>
      <c r="N91" s="22"/>
    </row>
    <row r="92" spans="1:14" x14ac:dyDescent="0.3">
      <c r="A92" s="120" t="s">
        <v>495</v>
      </c>
      <c r="B92" s="1">
        <v>2026</v>
      </c>
      <c r="C92" s="1" t="s">
        <v>33</v>
      </c>
      <c r="D92" s="2" t="s">
        <v>113</v>
      </c>
      <c r="E92" s="5">
        <v>3</v>
      </c>
      <c r="F92" s="5">
        <v>12</v>
      </c>
      <c r="G92" s="5">
        <v>14</v>
      </c>
      <c r="H92" s="28">
        <f>+G92+F92+E92</f>
        <v>29</v>
      </c>
      <c r="I92" s="28"/>
      <c r="J92" s="26"/>
      <c r="K92" s="26"/>
      <c r="L92" s="26"/>
      <c r="M92" s="26"/>
      <c r="N92" s="22"/>
    </row>
    <row r="93" spans="1:14" x14ac:dyDescent="0.3">
      <c r="A93" s="120" t="s">
        <v>496</v>
      </c>
      <c r="B93" s="1">
        <v>2026</v>
      </c>
      <c r="C93" s="1" t="s">
        <v>31</v>
      </c>
      <c r="D93" s="59" t="s">
        <v>114</v>
      </c>
      <c r="E93" s="5">
        <v>0</v>
      </c>
      <c r="F93" s="5">
        <v>0</v>
      </c>
      <c r="G93" s="5">
        <v>0</v>
      </c>
      <c r="H93" s="28">
        <f>+G93+F93+E93</f>
        <v>0</v>
      </c>
      <c r="I93" s="28"/>
      <c r="J93" s="26"/>
      <c r="K93" s="26"/>
      <c r="L93" s="26"/>
      <c r="M93" s="26"/>
      <c r="N93" s="22"/>
    </row>
    <row r="94" spans="1:14" x14ac:dyDescent="0.3">
      <c r="A94" s="120" t="s">
        <v>497</v>
      </c>
      <c r="B94" s="1">
        <v>2026</v>
      </c>
      <c r="C94" s="51" t="s">
        <v>31</v>
      </c>
      <c r="D94" s="53" t="s">
        <v>115</v>
      </c>
      <c r="E94" s="5">
        <v>0</v>
      </c>
      <c r="F94" s="5">
        <v>0</v>
      </c>
      <c r="G94" s="5">
        <v>0</v>
      </c>
      <c r="H94" s="28">
        <f>+G94+F94+E94</f>
        <v>0</v>
      </c>
      <c r="I94" s="28"/>
      <c r="J94" s="26"/>
      <c r="K94" s="26"/>
      <c r="L94" s="26"/>
      <c r="M94" s="26"/>
      <c r="N94" s="22"/>
    </row>
    <row r="95" spans="1:14" x14ac:dyDescent="0.3">
      <c r="A95" s="120" t="s">
        <v>498</v>
      </c>
      <c r="B95" s="1">
        <v>2026</v>
      </c>
      <c r="C95" s="1" t="s">
        <v>33</v>
      </c>
      <c r="D95" s="2" t="s">
        <v>116</v>
      </c>
      <c r="E95" s="5">
        <v>0</v>
      </c>
      <c r="F95" s="5">
        <v>0</v>
      </c>
      <c r="G95" s="5">
        <v>0</v>
      </c>
      <c r="H95" s="28">
        <f>+G95+F95+E95</f>
        <v>0</v>
      </c>
      <c r="I95" s="28"/>
      <c r="J95" s="26"/>
      <c r="K95" s="26"/>
      <c r="L95" s="26"/>
      <c r="M95" s="26"/>
      <c r="N95" s="22"/>
    </row>
    <row r="96" spans="1:14" x14ac:dyDescent="0.3">
      <c r="A96" s="120" t="s">
        <v>499</v>
      </c>
      <c r="B96" s="1">
        <v>2026</v>
      </c>
      <c r="C96" s="1" t="s">
        <v>31</v>
      </c>
      <c r="D96" s="2" t="s">
        <v>117</v>
      </c>
      <c r="E96" s="5">
        <v>0</v>
      </c>
      <c r="F96" s="5">
        <v>5</v>
      </c>
      <c r="G96" s="5">
        <v>5</v>
      </c>
      <c r="H96" s="28">
        <f>+G96+F96+E96</f>
        <v>10</v>
      </c>
      <c r="I96" s="28"/>
      <c r="J96" s="26"/>
      <c r="K96" s="26"/>
      <c r="L96" s="26"/>
      <c r="M96" s="26"/>
      <c r="N96" s="22"/>
    </row>
    <row r="97" spans="1:14" x14ac:dyDescent="0.3">
      <c r="A97" s="120" t="s">
        <v>500</v>
      </c>
      <c r="B97" s="1">
        <v>2026</v>
      </c>
      <c r="C97" s="1" t="s">
        <v>33</v>
      </c>
      <c r="D97" s="2" t="s">
        <v>118</v>
      </c>
      <c r="E97" s="5">
        <v>0</v>
      </c>
      <c r="F97" s="5">
        <v>0</v>
      </c>
      <c r="G97" s="5">
        <v>0</v>
      </c>
      <c r="H97" s="28"/>
      <c r="I97" s="28"/>
      <c r="J97" s="26"/>
      <c r="K97" s="26"/>
      <c r="L97" s="26"/>
      <c r="M97" s="26"/>
      <c r="N97" s="22"/>
    </row>
    <row r="98" spans="1:14" x14ac:dyDescent="0.3">
      <c r="A98" s="120" t="s">
        <v>501</v>
      </c>
      <c r="B98" s="16">
        <v>2026</v>
      </c>
      <c r="C98" s="16" t="s">
        <v>31</v>
      </c>
      <c r="D98" s="21" t="s">
        <v>254</v>
      </c>
      <c r="E98" s="5">
        <v>0</v>
      </c>
      <c r="F98" s="5">
        <v>0</v>
      </c>
      <c r="G98" s="5"/>
      <c r="H98" s="28"/>
      <c r="I98" s="28"/>
      <c r="J98" s="26"/>
      <c r="K98" s="26"/>
      <c r="L98" s="26"/>
      <c r="M98" s="26"/>
      <c r="N98" s="22"/>
    </row>
    <row r="99" spans="1:14" x14ac:dyDescent="0.3">
      <c r="A99" s="120" t="s">
        <v>502</v>
      </c>
      <c r="B99" s="66">
        <v>2026</v>
      </c>
      <c r="C99" s="66" t="s">
        <v>31</v>
      </c>
      <c r="D99" s="59" t="s">
        <v>120</v>
      </c>
      <c r="E99" s="5">
        <v>0</v>
      </c>
      <c r="F99" s="5">
        <v>0</v>
      </c>
      <c r="G99" s="5"/>
      <c r="H99" s="28"/>
      <c r="I99" s="28"/>
      <c r="J99" s="26"/>
      <c r="K99" s="26"/>
      <c r="L99" s="26"/>
      <c r="M99" s="26"/>
      <c r="N99" s="22"/>
    </row>
    <row r="100" spans="1:14" x14ac:dyDescent="0.35">
      <c r="A100" s="120" t="s">
        <v>503</v>
      </c>
      <c r="B100" s="43">
        <v>2026</v>
      </c>
      <c r="C100" s="1" t="s">
        <v>31</v>
      </c>
      <c r="D100" s="2" t="s">
        <v>121</v>
      </c>
      <c r="E100" s="5">
        <v>0</v>
      </c>
      <c r="F100" s="5">
        <v>0</v>
      </c>
      <c r="G100" s="5">
        <v>0</v>
      </c>
      <c r="H100" s="28">
        <f t="shared" ref="H100:H109" si="3">+G100+F100+E100</f>
        <v>0</v>
      </c>
      <c r="I100" s="28"/>
      <c r="J100" s="26"/>
      <c r="K100" s="26"/>
      <c r="L100" s="26"/>
      <c r="M100" s="26"/>
      <c r="N100" s="22"/>
    </row>
    <row r="101" spans="1:14" x14ac:dyDescent="0.3">
      <c r="A101" s="120" t="s">
        <v>504</v>
      </c>
      <c r="B101" s="1">
        <v>2026</v>
      </c>
      <c r="C101" s="1" t="s">
        <v>33</v>
      </c>
      <c r="D101" s="2" t="s">
        <v>122</v>
      </c>
      <c r="E101" s="5">
        <v>0</v>
      </c>
      <c r="F101" s="5">
        <v>0</v>
      </c>
      <c r="G101" s="5">
        <v>0</v>
      </c>
      <c r="H101" s="28">
        <f t="shared" si="3"/>
        <v>0</v>
      </c>
      <c r="I101" s="28"/>
      <c r="J101" s="26"/>
      <c r="K101" s="26"/>
      <c r="L101" s="26"/>
      <c r="M101" s="26"/>
      <c r="N101" s="22"/>
    </row>
    <row r="102" spans="1:14" x14ac:dyDescent="0.3">
      <c r="A102" s="120" t="s">
        <v>505</v>
      </c>
      <c r="B102" s="1">
        <v>2026</v>
      </c>
      <c r="C102" s="1" t="s">
        <v>33</v>
      </c>
      <c r="D102" s="2" t="s">
        <v>123</v>
      </c>
      <c r="E102" s="5">
        <v>0</v>
      </c>
      <c r="F102" s="5">
        <v>0</v>
      </c>
      <c r="G102" s="5">
        <v>0</v>
      </c>
      <c r="H102" s="28">
        <f t="shared" si="3"/>
        <v>0</v>
      </c>
      <c r="I102" s="28"/>
      <c r="J102" s="26"/>
      <c r="K102" s="26"/>
      <c r="L102" s="26"/>
      <c r="M102" s="26"/>
      <c r="N102" s="22"/>
    </row>
    <row r="103" spans="1:14" x14ac:dyDescent="0.3">
      <c r="A103" s="120" t="s">
        <v>506</v>
      </c>
      <c r="B103" s="1">
        <v>2026</v>
      </c>
      <c r="C103" s="1" t="s">
        <v>33</v>
      </c>
      <c r="D103" s="2" t="s">
        <v>124</v>
      </c>
      <c r="E103" s="5">
        <v>3</v>
      </c>
      <c r="F103" s="5">
        <v>18</v>
      </c>
      <c r="G103" s="5">
        <v>5</v>
      </c>
      <c r="H103" s="28">
        <f t="shared" si="3"/>
        <v>26</v>
      </c>
      <c r="I103" s="28"/>
      <c r="J103" s="26"/>
      <c r="K103" s="26"/>
      <c r="L103" s="26"/>
      <c r="M103" s="26"/>
      <c r="N103" s="22"/>
    </row>
    <row r="104" spans="1:14" x14ac:dyDescent="0.3">
      <c r="A104" s="120" t="s">
        <v>507</v>
      </c>
      <c r="B104" s="1">
        <v>2026</v>
      </c>
      <c r="C104" s="1" t="s">
        <v>33</v>
      </c>
      <c r="D104" s="2" t="s">
        <v>125</v>
      </c>
      <c r="E104" s="5">
        <v>0</v>
      </c>
      <c r="F104" s="5">
        <v>0</v>
      </c>
      <c r="G104" s="5">
        <v>0</v>
      </c>
      <c r="H104" s="28">
        <f t="shared" si="3"/>
        <v>0</v>
      </c>
      <c r="I104" s="28"/>
      <c r="J104" s="26"/>
      <c r="K104" s="26"/>
      <c r="L104" s="26"/>
      <c r="M104" s="26"/>
      <c r="N104" s="22"/>
    </row>
    <row r="105" spans="1:14" x14ac:dyDescent="0.3">
      <c r="A105" s="120" t="s">
        <v>508</v>
      </c>
      <c r="B105" s="1">
        <v>2026</v>
      </c>
      <c r="C105" s="1" t="s">
        <v>33</v>
      </c>
      <c r="D105" s="2" t="s">
        <v>126</v>
      </c>
      <c r="E105" s="5">
        <v>3</v>
      </c>
      <c r="F105" s="78">
        <v>10</v>
      </c>
      <c r="G105" s="5">
        <v>10</v>
      </c>
      <c r="H105" s="28">
        <f t="shared" si="3"/>
        <v>23</v>
      </c>
      <c r="I105" s="28"/>
      <c r="J105" s="26"/>
      <c r="K105" s="26"/>
      <c r="L105" s="26"/>
      <c r="M105" s="26"/>
      <c r="N105" s="22"/>
    </row>
    <row r="106" spans="1:14" x14ac:dyDescent="0.3">
      <c r="A106" s="120" t="s">
        <v>509</v>
      </c>
      <c r="B106" s="1">
        <v>2026</v>
      </c>
      <c r="C106" s="1" t="s">
        <v>31</v>
      </c>
      <c r="D106" s="2" t="s">
        <v>127</v>
      </c>
      <c r="E106" s="5">
        <v>3</v>
      </c>
      <c r="F106" s="5">
        <v>11</v>
      </c>
      <c r="G106" s="5">
        <v>11</v>
      </c>
      <c r="H106" s="28">
        <f t="shared" si="3"/>
        <v>25</v>
      </c>
      <c r="I106" s="28"/>
      <c r="J106" s="26"/>
      <c r="K106" s="26"/>
      <c r="L106" s="26"/>
      <c r="M106" s="26"/>
      <c r="N106" s="22"/>
    </row>
    <row r="107" spans="1:14" x14ac:dyDescent="0.3">
      <c r="A107" s="120" t="s">
        <v>510</v>
      </c>
      <c r="B107" s="1">
        <v>2026</v>
      </c>
      <c r="C107" s="1" t="s">
        <v>31</v>
      </c>
      <c r="D107" s="59" t="s">
        <v>128</v>
      </c>
      <c r="E107" s="5">
        <v>0</v>
      </c>
      <c r="F107" s="5">
        <v>0</v>
      </c>
      <c r="G107" s="5">
        <v>0</v>
      </c>
      <c r="H107" s="28">
        <f t="shared" si="3"/>
        <v>0</v>
      </c>
      <c r="I107" s="28"/>
      <c r="J107" s="26"/>
      <c r="K107" s="26"/>
      <c r="L107" s="26"/>
      <c r="M107" s="26"/>
      <c r="N107" s="22"/>
    </row>
    <row r="108" spans="1:14" x14ac:dyDescent="0.3">
      <c r="A108" s="120" t="s">
        <v>511</v>
      </c>
      <c r="B108" s="1">
        <v>2026</v>
      </c>
      <c r="C108" s="1" t="s">
        <v>31</v>
      </c>
      <c r="D108" s="59" t="s">
        <v>129</v>
      </c>
      <c r="E108" s="5">
        <v>0</v>
      </c>
      <c r="F108" s="5">
        <v>0</v>
      </c>
      <c r="G108" s="5">
        <v>0</v>
      </c>
      <c r="H108" s="28">
        <f t="shared" si="3"/>
        <v>0</v>
      </c>
      <c r="I108" s="28"/>
      <c r="J108" s="26"/>
      <c r="K108" s="26"/>
      <c r="L108" s="26"/>
      <c r="M108" s="26"/>
      <c r="N108" s="22"/>
    </row>
    <row r="109" spans="1:14" x14ac:dyDescent="0.3">
      <c r="A109" s="120" t="s">
        <v>512</v>
      </c>
      <c r="B109" s="1">
        <v>2026</v>
      </c>
      <c r="C109" s="1" t="s">
        <v>31</v>
      </c>
      <c r="D109" s="2" t="s">
        <v>130</v>
      </c>
      <c r="E109" s="5">
        <v>0</v>
      </c>
      <c r="F109" s="5">
        <v>12</v>
      </c>
      <c r="G109" s="5">
        <v>12</v>
      </c>
      <c r="H109" s="28">
        <f t="shared" si="3"/>
        <v>24</v>
      </c>
      <c r="I109" s="45"/>
      <c r="J109" s="26"/>
      <c r="K109" s="26"/>
      <c r="L109" s="26"/>
      <c r="M109" s="26"/>
      <c r="N109" s="22"/>
    </row>
    <row r="110" spans="1:14" x14ac:dyDescent="0.3">
      <c r="A110" s="120" t="s">
        <v>513</v>
      </c>
      <c r="B110" s="1">
        <v>2026</v>
      </c>
      <c r="C110" s="1" t="s">
        <v>31</v>
      </c>
      <c r="D110" s="21" t="s">
        <v>255</v>
      </c>
      <c r="E110" s="5">
        <v>0</v>
      </c>
      <c r="F110" s="5">
        <v>0</v>
      </c>
      <c r="G110" s="5">
        <v>0</v>
      </c>
      <c r="H110" s="28"/>
      <c r="I110" s="45"/>
      <c r="J110" s="26"/>
      <c r="K110" s="26"/>
      <c r="L110" s="26"/>
      <c r="M110" s="26"/>
      <c r="N110" s="22"/>
    </row>
    <row r="111" spans="1:14" x14ac:dyDescent="0.3">
      <c r="A111" s="120" t="s">
        <v>514</v>
      </c>
      <c r="B111" s="1">
        <v>2026</v>
      </c>
      <c r="C111" s="1" t="s">
        <v>31</v>
      </c>
      <c r="D111" s="2" t="s">
        <v>132</v>
      </c>
      <c r="E111" s="5">
        <v>3</v>
      </c>
      <c r="F111" s="5">
        <v>13</v>
      </c>
      <c r="G111" s="5">
        <v>12</v>
      </c>
      <c r="H111" s="28">
        <f>+G111+F111+E111</f>
        <v>28</v>
      </c>
      <c r="I111" s="45"/>
      <c r="J111" s="26"/>
      <c r="K111" s="26"/>
      <c r="L111" s="26"/>
      <c r="M111" s="26"/>
      <c r="N111" s="22"/>
    </row>
    <row r="112" spans="1:14" x14ac:dyDescent="0.3">
      <c r="A112" s="120" t="s">
        <v>515</v>
      </c>
      <c r="B112" s="1">
        <v>2026</v>
      </c>
      <c r="C112" s="1" t="s">
        <v>31</v>
      </c>
      <c r="D112" s="2" t="s">
        <v>133</v>
      </c>
      <c r="E112" s="5">
        <v>2</v>
      </c>
      <c r="F112" s="5">
        <v>17</v>
      </c>
      <c r="G112" s="5">
        <v>10</v>
      </c>
      <c r="H112" s="28">
        <f>+G112+F112+E112</f>
        <v>29</v>
      </c>
      <c r="I112" s="45"/>
      <c r="J112" s="26"/>
      <c r="K112" s="26"/>
      <c r="L112" s="26"/>
      <c r="M112" s="26"/>
      <c r="N112" s="22"/>
    </row>
    <row r="113" spans="1:14" x14ac:dyDescent="0.3">
      <c r="A113" s="120" t="s">
        <v>516</v>
      </c>
      <c r="B113" s="66">
        <v>2026</v>
      </c>
      <c r="C113" s="66" t="s">
        <v>31</v>
      </c>
      <c r="D113" s="68" t="s">
        <v>256</v>
      </c>
      <c r="E113" s="5">
        <v>4</v>
      </c>
      <c r="F113" s="5">
        <v>0</v>
      </c>
      <c r="G113" s="5"/>
      <c r="H113" s="28"/>
      <c r="I113" s="45"/>
      <c r="J113" s="26"/>
      <c r="K113" s="26"/>
      <c r="L113" s="26"/>
      <c r="M113" s="26"/>
      <c r="N113" s="22"/>
    </row>
    <row r="114" spans="1:14" x14ac:dyDescent="0.3">
      <c r="A114" s="120" t="s">
        <v>517</v>
      </c>
      <c r="B114" s="1">
        <v>2026</v>
      </c>
      <c r="C114" s="1" t="s">
        <v>33</v>
      </c>
      <c r="D114" s="2" t="s">
        <v>135</v>
      </c>
      <c r="E114" s="5">
        <v>0</v>
      </c>
      <c r="F114" s="5">
        <v>0</v>
      </c>
      <c r="G114" s="5">
        <v>0</v>
      </c>
      <c r="H114" s="28">
        <f t="shared" ref="H114:H135" si="4">+G114+F114+E114</f>
        <v>0</v>
      </c>
      <c r="I114" s="28"/>
      <c r="J114" s="26"/>
      <c r="K114" s="26"/>
      <c r="L114" s="26"/>
      <c r="M114" s="26"/>
      <c r="N114" s="22"/>
    </row>
    <row r="115" spans="1:14" x14ac:dyDescent="0.3">
      <c r="A115" s="120" t="s">
        <v>518</v>
      </c>
      <c r="B115" s="1">
        <v>2026</v>
      </c>
      <c r="C115" s="1" t="s">
        <v>31</v>
      </c>
      <c r="D115" s="2" t="s">
        <v>136</v>
      </c>
      <c r="E115" s="5">
        <v>2</v>
      </c>
      <c r="F115" s="5">
        <v>27</v>
      </c>
      <c r="G115" s="5">
        <v>24</v>
      </c>
      <c r="H115" s="28">
        <f t="shared" si="4"/>
        <v>53</v>
      </c>
      <c r="I115" s="28"/>
      <c r="J115" s="26"/>
      <c r="K115" s="26"/>
      <c r="L115" s="26"/>
      <c r="M115" s="26"/>
      <c r="N115" s="22"/>
    </row>
    <row r="116" spans="1:14" x14ac:dyDescent="0.3">
      <c r="A116" s="120" t="s">
        <v>519</v>
      </c>
      <c r="B116" s="1">
        <v>2026</v>
      </c>
      <c r="C116" s="1" t="s">
        <v>31</v>
      </c>
      <c r="D116" s="2" t="s">
        <v>137</v>
      </c>
      <c r="E116" s="5">
        <v>3</v>
      </c>
      <c r="F116" s="77">
        <v>10</v>
      </c>
      <c r="G116" s="5">
        <v>13</v>
      </c>
      <c r="H116" s="28">
        <f t="shared" si="4"/>
        <v>26</v>
      </c>
      <c r="I116" s="28"/>
      <c r="J116" s="26"/>
      <c r="K116" s="26"/>
      <c r="L116" s="26"/>
      <c r="M116" s="26"/>
      <c r="N116" s="22"/>
    </row>
    <row r="117" spans="1:14" x14ac:dyDescent="0.3">
      <c r="A117" s="120" t="s">
        <v>520</v>
      </c>
      <c r="B117" s="1">
        <v>2026</v>
      </c>
      <c r="C117" s="1" t="s">
        <v>31</v>
      </c>
      <c r="D117" s="59" t="s">
        <v>138</v>
      </c>
      <c r="E117" s="5">
        <v>0</v>
      </c>
      <c r="F117" s="5">
        <v>0</v>
      </c>
      <c r="G117" s="5">
        <v>0</v>
      </c>
      <c r="H117" s="28">
        <f t="shared" si="4"/>
        <v>0</v>
      </c>
      <c r="I117" s="28"/>
      <c r="J117" s="26"/>
      <c r="K117" s="26"/>
      <c r="L117" s="26"/>
      <c r="M117" s="26"/>
      <c r="N117" s="22"/>
    </row>
    <row r="118" spans="1:14" x14ac:dyDescent="0.3">
      <c r="A118" s="120" t="s">
        <v>521</v>
      </c>
      <c r="B118" s="1">
        <v>2026</v>
      </c>
      <c r="C118" s="1" t="s">
        <v>33</v>
      </c>
      <c r="D118" s="2" t="s">
        <v>139</v>
      </c>
      <c r="E118" s="5">
        <v>0</v>
      </c>
      <c r="F118" s="5">
        <v>0</v>
      </c>
      <c r="G118" s="5">
        <v>0</v>
      </c>
      <c r="H118" s="28">
        <f t="shared" si="4"/>
        <v>0</v>
      </c>
      <c r="I118" s="28"/>
      <c r="J118" s="26"/>
      <c r="K118" s="26"/>
      <c r="L118" s="26"/>
      <c r="M118" s="26"/>
      <c r="N118" s="22"/>
    </row>
    <row r="119" spans="1:14" x14ac:dyDescent="0.3">
      <c r="A119" s="120" t="s">
        <v>522</v>
      </c>
      <c r="B119" s="1">
        <v>2026</v>
      </c>
      <c r="C119" s="1" t="s">
        <v>31</v>
      </c>
      <c r="D119" s="21" t="s">
        <v>140</v>
      </c>
      <c r="E119" s="5">
        <v>0</v>
      </c>
      <c r="F119" s="5">
        <v>0</v>
      </c>
      <c r="G119" s="5">
        <v>0</v>
      </c>
      <c r="H119" s="28">
        <f t="shared" si="4"/>
        <v>0</v>
      </c>
      <c r="I119" s="28"/>
      <c r="J119" s="26"/>
      <c r="K119" s="26"/>
      <c r="L119" s="26"/>
      <c r="M119" s="26"/>
      <c r="N119" s="22"/>
    </row>
    <row r="120" spans="1:14" x14ac:dyDescent="0.3">
      <c r="A120" s="120" t="s">
        <v>523</v>
      </c>
      <c r="B120" s="1">
        <v>2026</v>
      </c>
      <c r="C120" s="1" t="s">
        <v>31</v>
      </c>
      <c r="D120" s="2" t="s">
        <v>141</v>
      </c>
      <c r="E120" s="5">
        <v>0</v>
      </c>
      <c r="F120" s="5">
        <v>0</v>
      </c>
      <c r="G120" s="5">
        <v>0</v>
      </c>
      <c r="H120" s="28">
        <f t="shared" si="4"/>
        <v>0</v>
      </c>
      <c r="I120" s="28"/>
      <c r="J120" s="26"/>
      <c r="K120" s="26"/>
      <c r="L120" s="26"/>
      <c r="M120" s="26"/>
      <c r="N120" s="22"/>
    </row>
    <row r="121" spans="1:14" x14ac:dyDescent="0.3">
      <c r="A121" s="120" t="s">
        <v>524</v>
      </c>
      <c r="B121" s="1">
        <v>2026</v>
      </c>
      <c r="C121" s="1" t="s">
        <v>31</v>
      </c>
      <c r="D121" s="2" t="s">
        <v>142</v>
      </c>
      <c r="E121" s="5">
        <v>0</v>
      </c>
      <c r="F121" s="5">
        <v>0</v>
      </c>
      <c r="G121" s="5">
        <v>0</v>
      </c>
      <c r="H121" s="28">
        <f t="shared" si="4"/>
        <v>0</v>
      </c>
      <c r="I121" s="28"/>
      <c r="J121" s="26"/>
      <c r="K121" s="26"/>
      <c r="L121" s="26"/>
      <c r="M121" s="26"/>
      <c r="N121" s="22"/>
    </row>
    <row r="122" spans="1:14" x14ac:dyDescent="0.3">
      <c r="A122" s="120" t="s">
        <v>525</v>
      </c>
      <c r="B122" s="1">
        <v>2026</v>
      </c>
      <c r="C122" s="1" t="s">
        <v>33</v>
      </c>
      <c r="D122" s="21" t="s">
        <v>143</v>
      </c>
      <c r="E122" s="5">
        <v>0</v>
      </c>
      <c r="F122" s="5">
        <v>4</v>
      </c>
      <c r="G122" s="5">
        <v>4</v>
      </c>
      <c r="H122" s="28">
        <f t="shared" si="4"/>
        <v>8</v>
      </c>
      <c r="I122" s="28"/>
      <c r="J122" s="26"/>
      <c r="K122" s="26"/>
      <c r="L122" s="26"/>
      <c r="M122" s="26"/>
      <c r="N122" s="22"/>
    </row>
    <row r="123" spans="1:14" x14ac:dyDescent="0.3">
      <c r="A123" s="120" t="s">
        <v>526</v>
      </c>
      <c r="B123" s="1">
        <v>2026</v>
      </c>
      <c r="C123" s="1" t="s">
        <v>33</v>
      </c>
      <c r="D123" s="21" t="s">
        <v>144</v>
      </c>
      <c r="E123" s="5">
        <v>0</v>
      </c>
      <c r="F123" s="5">
        <v>0</v>
      </c>
      <c r="G123" s="5">
        <v>0</v>
      </c>
      <c r="H123" s="28">
        <f t="shared" si="4"/>
        <v>0</v>
      </c>
      <c r="I123" s="28"/>
      <c r="J123" s="26"/>
      <c r="K123" s="26"/>
      <c r="L123" s="26"/>
      <c r="M123" s="26"/>
      <c r="N123" s="22"/>
    </row>
    <row r="124" spans="1:14" x14ac:dyDescent="0.3">
      <c r="A124" s="120" t="s">
        <v>527</v>
      </c>
      <c r="B124" s="1">
        <v>2026</v>
      </c>
      <c r="C124" s="1" t="s">
        <v>33</v>
      </c>
      <c r="D124" s="21" t="s">
        <v>257</v>
      </c>
      <c r="E124" s="5">
        <v>0</v>
      </c>
      <c r="F124" s="5">
        <v>0</v>
      </c>
      <c r="G124" s="5">
        <v>0</v>
      </c>
      <c r="H124" s="28">
        <f t="shared" si="4"/>
        <v>0</v>
      </c>
      <c r="I124" s="28"/>
      <c r="J124" s="26"/>
      <c r="K124" s="26"/>
      <c r="L124" s="26"/>
      <c r="M124" s="26"/>
      <c r="N124" s="22"/>
    </row>
    <row r="125" spans="1:14" x14ac:dyDescent="0.3">
      <c r="A125" s="120" t="s">
        <v>528</v>
      </c>
      <c r="B125" s="1">
        <v>2026</v>
      </c>
      <c r="C125" s="1" t="s">
        <v>31</v>
      </c>
      <c r="D125" s="21" t="s">
        <v>146</v>
      </c>
      <c r="E125" s="5">
        <v>0</v>
      </c>
      <c r="F125" s="5">
        <v>0</v>
      </c>
      <c r="G125" s="5">
        <v>0</v>
      </c>
      <c r="H125" s="28">
        <f t="shared" si="4"/>
        <v>0</v>
      </c>
      <c r="I125" s="28"/>
      <c r="J125" s="26"/>
      <c r="K125" s="26"/>
      <c r="L125" s="26"/>
      <c r="M125" s="26"/>
      <c r="N125" s="22"/>
    </row>
    <row r="126" spans="1:14" x14ac:dyDescent="0.3">
      <c r="A126" s="120" t="s">
        <v>529</v>
      </c>
      <c r="B126" s="1">
        <v>2026</v>
      </c>
      <c r="C126" s="1" t="s">
        <v>33</v>
      </c>
      <c r="D126" s="2" t="s">
        <v>147</v>
      </c>
      <c r="E126" s="5">
        <v>0</v>
      </c>
      <c r="F126" s="5">
        <v>0</v>
      </c>
      <c r="G126" s="5">
        <v>0</v>
      </c>
      <c r="H126" s="28">
        <f t="shared" si="4"/>
        <v>0</v>
      </c>
      <c r="I126" s="28"/>
      <c r="J126" s="26"/>
      <c r="K126" s="26"/>
      <c r="L126" s="26"/>
      <c r="M126" s="26"/>
      <c r="N126" s="22"/>
    </row>
    <row r="127" spans="1:14" x14ac:dyDescent="0.3">
      <c r="A127" s="120" t="s">
        <v>530</v>
      </c>
      <c r="B127" s="1">
        <v>2026</v>
      </c>
      <c r="C127" s="1" t="s">
        <v>31</v>
      </c>
      <c r="D127" s="2" t="s">
        <v>148</v>
      </c>
      <c r="E127" s="5">
        <v>0</v>
      </c>
      <c r="F127" s="5">
        <v>0</v>
      </c>
      <c r="G127" s="5">
        <v>0</v>
      </c>
      <c r="H127" s="28">
        <f t="shared" si="4"/>
        <v>0</v>
      </c>
      <c r="I127" s="28"/>
      <c r="J127" s="26"/>
      <c r="K127" s="26"/>
      <c r="L127" s="26"/>
      <c r="M127" s="26"/>
      <c r="N127" s="22"/>
    </row>
    <row r="128" spans="1:14" x14ac:dyDescent="0.3">
      <c r="A128" s="120" t="s">
        <v>531</v>
      </c>
      <c r="B128" s="1">
        <v>2026</v>
      </c>
      <c r="C128" s="1" t="s">
        <v>33</v>
      </c>
      <c r="D128" s="2" t="s">
        <v>149</v>
      </c>
      <c r="E128" s="5">
        <v>0</v>
      </c>
      <c r="F128" s="5">
        <v>0</v>
      </c>
      <c r="G128" s="5">
        <v>0</v>
      </c>
      <c r="H128" s="28">
        <f t="shared" si="4"/>
        <v>0</v>
      </c>
      <c r="I128" s="28"/>
      <c r="J128" s="26"/>
      <c r="K128" s="26"/>
      <c r="L128" s="26"/>
      <c r="M128" s="26"/>
      <c r="N128" s="22"/>
    </row>
    <row r="129" spans="1:14" x14ac:dyDescent="0.3">
      <c r="A129" s="120" t="s">
        <v>532</v>
      </c>
      <c r="B129" s="1">
        <v>2026</v>
      </c>
      <c r="C129" s="1" t="s">
        <v>33</v>
      </c>
      <c r="D129" s="53" t="s">
        <v>150</v>
      </c>
      <c r="E129" s="5">
        <v>6</v>
      </c>
      <c r="F129" s="5">
        <v>20</v>
      </c>
      <c r="G129" s="5">
        <v>20</v>
      </c>
      <c r="H129" s="28">
        <f t="shared" si="4"/>
        <v>46</v>
      </c>
      <c r="I129" s="28"/>
      <c r="J129" s="26"/>
      <c r="K129" s="26"/>
      <c r="L129" s="26"/>
      <c r="M129" s="26"/>
      <c r="N129" s="22"/>
    </row>
    <row r="130" spans="1:14" x14ac:dyDescent="0.3">
      <c r="A130" s="120" t="s">
        <v>533</v>
      </c>
      <c r="B130" s="1">
        <v>2026</v>
      </c>
      <c r="C130" s="1" t="s">
        <v>31</v>
      </c>
      <c r="D130" s="61" t="s">
        <v>151</v>
      </c>
      <c r="E130" s="5">
        <v>1</v>
      </c>
      <c r="F130" s="5">
        <v>0</v>
      </c>
      <c r="G130" s="5">
        <v>0</v>
      </c>
      <c r="H130" s="28">
        <f t="shared" si="4"/>
        <v>1</v>
      </c>
      <c r="I130" s="28"/>
      <c r="J130" s="26"/>
      <c r="K130" s="26"/>
      <c r="L130" s="26"/>
      <c r="M130" s="26"/>
      <c r="N130" s="22"/>
    </row>
    <row r="131" spans="1:14" x14ac:dyDescent="0.3">
      <c r="A131" s="120" t="s">
        <v>534</v>
      </c>
      <c r="B131" s="1">
        <v>2026</v>
      </c>
      <c r="C131" s="1" t="s">
        <v>31</v>
      </c>
      <c r="D131" s="2" t="s">
        <v>152</v>
      </c>
      <c r="E131" s="5">
        <v>0</v>
      </c>
      <c r="F131" s="5">
        <v>0</v>
      </c>
      <c r="G131" s="5">
        <v>2</v>
      </c>
      <c r="H131" s="28">
        <f t="shared" si="4"/>
        <v>2</v>
      </c>
      <c r="I131" s="45"/>
      <c r="J131" s="26"/>
      <c r="K131" s="26"/>
      <c r="L131" s="26"/>
      <c r="M131" s="26"/>
      <c r="N131" s="22"/>
    </row>
    <row r="132" spans="1:14" x14ac:dyDescent="0.3">
      <c r="A132" s="120" t="s">
        <v>535</v>
      </c>
      <c r="B132" s="1">
        <v>2026</v>
      </c>
      <c r="C132" s="1" t="s">
        <v>31</v>
      </c>
      <c r="D132" s="2" t="s">
        <v>153</v>
      </c>
      <c r="E132" s="5">
        <v>0</v>
      </c>
      <c r="F132" s="5">
        <v>0</v>
      </c>
      <c r="G132" s="5">
        <v>0</v>
      </c>
      <c r="H132" s="28">
        <f t="shared" si="4"/>
        <v>0</v>
      </c>
      <c r="I132" s="45"/>
      <c r="J132" s="26"/>
      <c r="K132" s="26"/>
      <c r="L132" s="26"/>
      <c r="M132" s="26"/>
      <c r="N132" s="22"/>
    </row>
    <row r="133" spans="1:14" x14ac:dyDescent="0.3">
      <c r="A133" s="120" t="s">
        <v>536</v>
      </c>
      <c r="B133" s="1">
        <v>2026</v>
      </c>
      <c r="C133" s="1" t="s">
        <v>31</v>
      </c>
      <c r="D133" s="59" t="s">
        <v>154</v>
      </c>
      <c r="E133" s="5">
        <v>0</v>
      </c>
      <c r="F133" s="5">
        <v>0</v>
      </c>
      <c r="G133" s="5">
        <v>0</v>
      </c>
      <c r="H133" s="28">
        <f t="shared" si="4"/>
        <v>0</v>
      </c>
      <c r="I133" s="45"/>
      <c r="J133" s="26"/>
      <c r="K133" s="26"/>
      <c r="L133" s="26"/>
      <c r="M133" s="26"/>
      <c r="N133" s="22"/>
    </row>
    <row r="134" spans="1:14" x14ac:dyDescent="0.3">
      <c r="A134" s="120" t="s">
        <v>537</v>
      </c>
      <c r="B134" s="1">
        <v>2026</v>
      </c>
      <c r="C134" s="1" t="s">
        <v>31</v>
      </c>
      <c r="D134" s="2" t="s">
        <v>155</v>
      </c>
      <c r="E134" s="5">
        <v>1</v>
      </c>
      <c r="F134" s="5">
        <v>12</v>
      </c>
      <c r="G134" s="5">
        <v>16</v>
      </c>
      <c r="H134" s="28">
        <f t="shared" si="4"/>
        <v>29</v>
      </c>
      <c r="I134" s="45"/>
      <c r="J134" s="26"/>
      <c r="K134" s="26"/>
      <c r="L134" s="26"/>
      <c r="M134" s="26"/>
      <c r="N134" s="22"/>
    </row>
    <row r="135" spans="1:14" x14ac:dyDescent="0.3">
      <c r="A135" s="120" t="s">
        <v>538</v>
      </c>
      <c r="B135" s="1">
        <v>2026</v>
      </c>
      <c r="C135" s="1" t="s">
        <v>31</v>
      </c>
      <c r="D135" s="2" t="s">
        <v>156</v>
      </c>
      <c r="E135" s="5">
        <v>3</v>
      </c>
      <c r="F135" s="5">
        <v>0</v>
      </c>
      <c r="G135" s="5">
        <v>1</v>
      </c>
      <c r="H135" s="28">
        <f t="shared" si="4"/>
        <v>4</v>
      </c>
      <c r="I135" s="28"/>
      <c r="J135" s="26"/>
      <c r="K135" s="26"/>
      <c r="L135" s="26"/>
      <c r="M135" s="26"/>
      <c r="N135" s="22"/>
    </row>
    <row r="136" spans="1:14" x14ac:dyDescent="0.3">
      <c r="A136" s="120" t="s">
        <v>539</v>
      </c>
      <c r="B136" s="66">
        <v>2026</v>
      </c>
      <c r="C136" s="1" t="s">
        <v>31</v>
      </c>
      <c r="D136" s="2" t="s">
        <v>157</v>
      </c>
      <c r="E136" s="5">
        <v>0</v>
      </c>
      <c r="F136" s="5">
        <v>0</v>
      </c>
      <c r="G136" s="5"/>
      <c r="H136" s="28"/>
      <c r="I136" s="28"/>
      <c r="J136" s="26"/>
      <c r="K136" s="26"/>
      <c r="L136" s="26"/>
      <c r="M136" s="26"/>
      <c r="N136" s="22"/>
    </row>
    <row r="137" spans="1:14" x14ac:dyDescent="0.3">
      <c r="A137" s="120" t="s">
        <v>540</v>
      </c>
      <c r="B137" s="51">
        <v>2026</v>
      </c>
      <c r="C137" s="1" t="s">
        <v>31</v>
      </c>
      <c r="D137" s="2" t="s">
        <v>158</v>
      </c>
      <c r="E137" s="5">
        <v>2</v>
      </c>
      <c r="F137" s="5">
        <v>6</v>
      </c>
      <c r="G137" s="5">
        <v>1</v>
      </c>
      <c r="H137" s="28">
        <f>+G137+F137+E137</f>
        <v>9</v>
      </c>
      <c r="I137" s="28"/>
      <c r="J137" s="26"/>
      <c r="K137" s="26"/>
      <c r="L137" s="26"/>
      <c r="M137" s="26"/>
      <c r="N137" s="22"/>
    </row>
    <row r="138" spans="1:14" x14ac:dyDescent="0.3">
      <c r="A138" s="120" t="s">
        <v>541</v>
      </c>
      <c r="B138" s="1">
        <v>2026</v>
      </c>
      <c r="C138" s="1" t="s">
        <v>31</v>
      </c>
      <c r="D138" s="2" t="s">
        <v>159</v>
      </c>
      <c r="E138" s="5">
        <v>0</v>
      </c>
      <c r="F138" s="5">
        <v>0</v>
      </c>
      <c r="G138" s="5">
        <v>0</v>
      </c>
      <c r="H138" s="28">
        <f>+G138+F138+E138</f>
        <v>0</v>
      </c>
      <c r="I138" s="28"/>
      <c r="J138" s="26"/>
      <c r="K138" s="26"/>
      <c r="L138" s="26"/>
      <c r="M138" s="26"/>
      <c r="N138" s="22"/>
    </row>
    <row r="139" spans="1:14" x14ac:dyDescent="0.3">
      <c r="A139" s="120" t="s">
        <v>542</v>
      </c>
      <c r="B139" s="1">
        <v>2026</v>
      </c>
      <c r="C139" s="1" t="s">
        <v>31</v>
      </c>
      <c r="D139" s="2" t="s">
        <v>160</v>
      </c>
      <c r="E139" s="5">
        <v>0</v>
      </c>
      <c r="F139" s="5">
        <v>0</v>
      </c>
      <c r="G139" s="5">
        <v>0</v>
      </c>
      <c r="H139" s="28">
        <f>+G139+F139+E139</f>
        <v>0</v>
      </c>
      <c r="I139" s="28"/>
      <c r="J139" s="26"/>
      <c r="K139" s="26"/>
      <c r="L139" s="26"/>
      <c r="M139" s="26"/>
      <c r="N139" s="22"/>
    </row>
    <row r="140" spans="1:14" x14ac:dyDescent="0.3">
      <c r="A140" s="120" t="s">
        <v>543</v>
      </c>
      <c r="B140" s="1">
        <v>2026</v>
      </c>
      <c r="C140" s="1" t="s">
        <v>33</v>
      </c>
      <c r="D140" s="21" t="s">
        <v>258</v>
      </c>
      <c r="E140" s="5">
        <v>0</v>
      </c>
      <c r="F140" s="5">
        <v>6</v>
      </c>
      <c r="G140" s="5">
        <v>1</v>
      </c>
      <c r="H140" s="28"/>
      <c r="I140" s="28"/>
      <c r="J140" s="26"/>
      <c r="K140" s="26"/>
      <c r="L140" s="26"/>
      <c r="M140" s="26"/>
      <c r="N140" s="22"/>
    </row>
    <row r="141" spans="1:14" x14ac:dyDescent="0.3">
      <c r="A141" s="120" t="s">
        <v>544</v>
      </c>
      <c r="B141" s="1">
        <v>2026</v>
      </c>
      <c r="C141" s="1" t="s">
        <v>31</v>
      </c>
      <c r="D141" s="2" t="s">
        <v>162</v>
      </c>
      <c r="E141" s="5">
        <v>0</v>
      </c>
      <c r="F141" s="5">
        <v>4</v>
      </c>
      <c r="G141" s="5">
        <v>2</v>
      </c>
      <c r="H141" s="28">
        <f>+G141+F141+E141</f>
        <v>6</v>
      </c>
      <c r="I141" s="45"/>
      <c r="J141" s="26"/>
      <c r="K141" s="26"/>
      <c r="L141" s="26"/>
      <c r="M141" s="26"/>
      <c r="N141" s="22"/>
    </row>
    <row r="142" spans="1:14" x14ac:dyDescent="0.3">
      <c r="A142" s="120" t="s">
        <v>545</v>
      </c>
      <c r="B142" s="1">
        <v>2026</v>
      </c>
      <c r="C142" s="1" t="s">
        <v>31</v>
      </c>
      <c r="D142" s="2" t="s">
        <v>163</v>
      </c>
      <c r="E142" s="5">
        <v>0</v>
      </c>
      <c r="F142" s="5">
        <v>3</v>
      </c>
      <c r="G142" s="5"/>
      <c r="H142" s="28"/>
      <c r="I142" s="45"/>
      <c r="J142" s="26"/>
      <c r="K142" s="26"/>
      <c r="L142" s="26"/>
      <c r="M142" s="26"/>
      <c r="N142" s="22"/>
    </row>
    <row r="143" spans="1:14" x14ac:dyDescent="0.3">
      <c r="A143" s="120" t="s">
        <v>546</v>
      </c>
      <c r="B143" s="66">
        <v>2026</v>
      </c>
      <c r="C143" s="66" t="s">
        <v>31</v>
      </c>
      <c r="D143" s="68" t="s">
        <v>259</v>
      </c>
      <c r="E143" s="5">
        <v>0</v>
      </c>
      <c r="F143" s="5">
        <v>0</v>
      </c>
      <c r="G143" s="5"/>
      <c r="H143" s="28"/>
      <c r="I143" s="45"/>
      <c r="J143" s="26"/>
      <c r="K143" s="26"/>
      <c r="L143" s="26"/>
      <c r="M143" s="26"/>
      <c r="N143" s="22"/>
    </row>
    <row r="144" spans="1:14" x14ac:dyDescent="0.3">
      <c r="A144" s="120" t="s">
        <v>547</v>
      </c>
      <c r="B144" s="1">
        <v>2026</v>
      </c>
      <c r="C144" s="1" t="s">
        <v>31</v>
      </c>
      <c r="D144" s="2" t="s">
        <v>165</v>
      </c>
      <c r="E144" s="5">
        <v>3</v>
      </c>
      <c r="F144" s="5">
        <v>2</v>
      </c>
      <c r="G144" s="5">
        <v>10</v>
      </c>
      <c r="H144" s="28">
        <f t="shared" ref="H144:H163" si="5">+G144+F144+E144</f>
        <v>15</v>
      </c>
      <c r="I144" s="45"/>
      <c r="J144" s="26"/>
      <c r="K144" s="26"/>
      <c r="L144" s="26"/>
      <c r="M144" s="26"/>
      <c r="N144" s="22"/>
    </row>
    <row r="145" spans="1:14" x14ac:dyDescent="0.3">
      <c r="A145" s="120" t="s">
        <v>548</v>
      </c>
      <c r="B145" s="1">
        <v>2026</v>
      </c>
      <c r="C145" s="1" t="s">
        <v>33</v>
      </c>
      <c r="D145" s="2" t="s">
        <v>166</v>
      </c>
      <c r="E145" s="5">
        <v>0</v>
      </c>
      <c r="F145" s="5">
        <v>0</v>
      </c>
      <c r="G145" s="5">
        <v>0</v>
      </c>
      <c r="H145" s="28">
        <f t="shared" si="5"/>
        <v>0</v>
      </c>
      <c r="I145" s="28"/>
      <c r="J145" s="26"/>
      <c r="K145" s="26"/>
      <c r="L145" s="26"/>
      <c r="M145" s="26"/>
      <c r="N145" s="22"/>
    </row>
    <row r="146" spans="1:14" x14ac:dyDescent="0.3">
      <c r="A146" s="120" t="s">
        <v>549</v>
      </c>
      <c r="B146" s="1">
        <v>2026</v>
      </c>
      <c r="C146" s="1" t="s">
        <v>31</v>
      </c>
      <c r="D146" s="2" t="s">
        <v>167</v>
      </c>
      <c r="E146" s="5">
        <v>3</v>
      </c>
      <c r="F146" s="5">
        <v>10</v>
      </c>
      <c r="G146" s="5">
        <v>13</v>
      </c>
      <c r="H146" s="28">
        <f t="shared" si="5"/>
        <v>26</v>
      </c>
      <c r="I146" s="28"/>
      <c r="J146" s="26"/>
      <c r="K146" s="26"/>
      <c r="L146" s="26"/>
      <c r="M146" s="26"/>
      <c r="N146" s="22"/>
    </row>
    <row r="147" spans="1:14" x14ac:dyDescent="0.3">
      <c r="A147" s="120" t="s">
        <v>550</v>
      </c>
      <c r="B147" s="1">
        <v>2026</v>
      </c>
      <c r="C147" s="1" t="s">
        <v>31</v>
      </c>
      <c r="D147" s="59" t="s">
        <v>168</v>
      </c>
      <c r="E147" s="5">
        <v>0</v>
      </c>
      <c r="F147" s="5">
        <v>0</v>
      </c>
      <c r="G147" s="5">
        <v>0</v>
      </c>
      <c r="H147" s="28">
        <f t="shared" si="5"/>
        <v>0</v>
      </c>
      <c r="I147" s="28"/>
      <c r="J147" s="26"/>
      <c r="K147" s="26"/>
      <c r="L147" s="26"/>
      <c r="M147" s="26"/>
      <c r="N147" s="22"/>
    </row>
    <row r="148" spans="1:14" x14ac:dyDescent="0.3">
      <c r="A148" s="120" t="s">
        <v>551</v>
      </c>
      <c r="B148" s="1">
        <v>2026</v>
      </c>
      <c r="C148" s="1" t="s">
        <v>31</v>
      </c>
      <c r="D148" s="2" t="s">
        <v>169</v>
      </c>
      <c r="E148" s="5">
        <v>0</v>
      </c>
      <c r="F148" s="5">
        <v>0</v>
      </c>
      <c r="G148" s="5">
        <v>0</v>
      </c>
      <c r="H148" s="28">
        <f t="shared" si="5"/>
        <v>0</v>
      </c>
      <c r="I148" s="28"/>
      <c r="J148" s="26"/>
      <c r="K148" s="26"/>
      <c r="L148" s="26"/>
      <c r="M148" s="26"/>
      <c r="N148" s="22"/>
    </row>
    <row r="149" spans="1:14" x14ac:dyDescent="0.3">
      <c r="A149" s="120" t="s">
        <v>552</v>
      </c>
      <c r="B149" s="1">
        <v>2026</v>
      </c>
      <c r="C149" s="1" t="s">
        <v>33</v>
      </c>
      <c r="D149" s="2" t="s">
        <v>170</v>
      </c>
      <c r="E149" s="5">
        <v>0</v>
      </c>
      <c r="F149" s="5">
        <v>0</v>
      </c>
      <c r="G149" s="5">
        <v>0</v>
      </c>
      <c r="H149" s="28">
        <f t="shared" si="5"/>
        <v>0</v>
      </c>
      <c r="I149" s="28"/>
      <c r="J149" s="26"/>
      <c r="K149" s="26"/>
      <c r="L149" s="26"/>
      <c r="M149" s="26"/>
      <c r="N149" s="22"/>
    </row>
    <row r="150" spans="1:14" x14ac:dyDescent="0.3">
      <c r="A150" s="120" t="s">
        <v>553</v>
      </c>
      <c r="B150" s="1">
        <v>2026</v>
      </c>
      <c r="C150" s="1" t="s">
        <v>31</v>
      </c>
      <c r="D150" s="65" t="s">
        <v>260</v>
      </c>
      <c r="E150" s="5">
        <v>2</v>
      </c>
      <c r="F150" s="5">
        <v>0</v>
      </c>
      <c r="G150" s="5">
        <v>0</v>
      </c>
      <c r="H150" s="28">
        <f t="shared" si="5"/>
        <v>2</v>
      </c>
      <c r="I150" s="28"/>
      <c r="J150" s="26"/>
      <c r="K150" s="26"/>
      <c r="L150" s="26"/>
      <c r="M150" s="26"/>
      <c r="N150" s="22"/>
    </row>
    <row r="151" spans="1:14" x14ac:dyDescent="0.3">
      <c r="A151" s="120" t="s">
        <v>554</v>
      </c>
      <c r="B151" s="1">
        <v>2026</v>
      </c>
      <c r="C151" s="1" t="s">
        <v>33</v>
      </c>
      <c r="D151" s="2" t="s">
        <v>172</v>
      </c>
      <c r="E151" s="5">
        <v>3</v>
      </c>
      <c r="F151" s="5">
        <v>12</v>
      </c>
      <c r="G151" s="5">
        <v>17</v>
      </c>
      <c r="H151" s="28">
        <f t="shared" si="5"/>
        <v>32</v>
      </c>
      <c r="I151" s="28"/>
      <c r="J151" s="26"/>
      <c r="K151" s="26"/>
      <c r="L151" s="26"/>
      <c r="M151" s="26"/>
      <c r="N151" s="22"/>
    </row>
    <row r="152" spans="1:14" x14ac:dyDescent="0.3">
      <c r="A152" s="120" t="s">
        <v>555</v>
      </c>
      <c r="B152" s="81">
        <v>2026</v>
      </c>
      <c r="C152" s="1" t="s">
        <v>252</v>
      </c>
      <c r="D152" s="2" t="s">
        <v>373</v>
      </c>
      <c r="E152" s="5">
        <v>0</v>
      </c>
      <c r="F152" s="1"/>
      <c r="G152" s="80"/>
      <c r="H152" s="28">
        <f t="shared" si="5"/>
        <v>0</v>
      </c>
      <c r="I152" s="80"/>
      <c r="J152" s="80"/>
      <c r="K152" s="80"/>
      <c r="L152" s="26"/>
      <c r="M152" s="2"/>
      <c r="N152" s="22"/>
    </row>
    <row r="153" spans="1:14" x14ac:dyDescent="0.3">
      <c r="A153" s="120" t="s">
        <v>556</v>
      </c>
      <c r="B153" s="1">
        <v>2026</v>
      </c>
      <c r="C153" s="1" t="s">
        <v>31</v>
      </c>
      <c r="D153" s="2" t="s">
        <v>173</v>
      </c>
      <c r="E153" s="5">
        <v>0</v>
      </c>
      <c r="F153" s="5">
        <v>0</v>
      </c>
      <c r="G153" s="5">
        <v>0</v>
      </c>
      <c r="H153" s="28">
        <f t="shared" si="5"/>
        <v>0</v>
      </c>
      <c r="I153" s="28"/>
      <c r="J153" s="26"/>
      <c r="K153" s="26"/>
      <c r="L153" s="26"/>
      <c r="M153" s="26"/>
      <c r="N153" s="22"/>
    </row>
    <row r="154" spans="1:14" x14ac:dyDescent="0.3">
      <c r="A154" s="120" t="s">
        <v>557</v>
      </c>
      <c r="B154" s="1">
        <v>2026</v>
      </c>
      <c r="C154" s="1" t="s">
        <v>31</v>
      </c>
      <c r="D154" s="2" t="s">
        <v>174</v>
      </c>
      <c r="E154" s="5">
        <v>0</v>
      </c>
      <c r="F154" s="5">
        <v>0</v>
      </c>
      <c r="G154" s="5">
        <v>0</v>
      </c>
      <c r="H154" s="28">
        <f t="shared" si="5"/>
        <v>0</v>
      </c>
      <c r="I154" s="28"/>
      <c r="J154" s="26"/>
      <c r="K154" s="26"/>
      <c r="L154" s="26"/>
      <c r="M154" s="26"/>
      <c r="N154" s="22"/>
    </row>
    <row r="155" spans="1:14" x14ac:dyDescent="0.3">
      <c r="A155" s="120" t="s">
        <v>558</v>
      </c>
      <c r="B155" s="1">
        <v>2026</v>
      </c>
      <c r="C155" s="1" t="s">
        <v>31</v>
      </c>
      <c r="D155" s="2" t="s">
        <v>175</v>
      </c>
      <c r="E155" s="5">
        <v>2</v>
      </c>
      <c r="F155" s="77">
        <v>10</v>
      </c>
      <c r="G155" s="5">
        <v>11</v>
      </c>
      <c r="H155" s="28">
        <f t="shared" si="5"/>
        <v>23</v>
      </c>
      <c r="I155" s="28"/>
      <c r="J155" s="26"/>
      <c r="K155" s="26"/>
      <c r="L155" s="26"/>
      <c r="M155" s="26"/>
      <c r="N155" s="22"/>
    </row>
    <row r="156" spans="1:14" x14ac:dyDescent="0.3">
      <c r="A156" s="120" t="s">
        <v>559</v>
      </c>
      <c r="B156" s="1">
        <v>2026</v>
      </c>
      <c r="C156" s="1" t="s">
        <v>31</v>
      </c>
      <c r="D156" s="2" t="s">
        <v>176</v>
      </c>
      <c r="E156" s="5">
        <v>3</v>
      </c>
      <c r="F156" s="5">
        <v>14</v>
      </c>
      <c r="G156" s="5">
        <v>16</v>
      </c>
      <c r="H156" s="28">
        <f t="shared" si="5"/>
        <v>33</v>
      </c>
      <c r="I156" s="28"/>
      <c r="J156" s="26"/>
      <c r="K156" s="26"/>
      <c r="L156" s="26"/>
      <c r="M156" s="26"/>
      <c r="N156" s="22"/>
    </row>
    <row r="157" spans="1:14" x14ac:dyDescent="0.3">
      <c r="A157" s="120" t="s">
        <v>560</v>
      </c>
      <c r="B157" s="1">
        <v>2026</v>
      </c>
      <c r="C157" s="1" t="s">
        <v>31</v>
      </c>
      <c r="D157" s="2" t="s">
        <v>177</v>
      </c>
      <c r="E157" s="5">
        <v>0</v>
      </c>
      <c r="F157" s="5">
        <v>0</v>
      </c>
      <c r="G157" s="5">
        <v>0</v>
      </c>
      <c r="H157" s="28">
        <f t="shared" si="5"/>
        <v>0</v>
      </c>
      <c r="I157" s="28"/>
      <c r="J157" s="26"/>
      <c r="K157" s="26"/>
      <c r="L157" s="26"/>
      <c r="M157" s="26"/>
      <c r="N157" s="22"/>
    </row>
    <row r="158" spans="1:14" x14ac:dyDescent="0.3">
      <c r="A158" s="120" t="s">
        <v>561</v>
      </c>
      <c r="B158" s="1">
        <v>2026</v>
      </c>
      <c r="C158" s="1" t="s">
        <v>33</v>
      </c>
      <c r="D158" s="2" t="s">
        <v>178</v>
      </c>
      <c r="E158" s="5">
        <v>0</v>
      </c>
      <c r="F158" s="5">
        <v>0</v>
      </c>
      <c r="G158" s="5">
        <v>0</v>
      </c>
      <c r="H158" s="28">
        <f t="shared" si="5"/>
        <v>0</v>
      </c>
      <c r="I158" s="28"/>
      <c r="J158" s="26"/>
      <c r="K158" s="26"/>
      <c r="L158" s="26"/>
      <c r="M158" s="26"/>
      <c r="N158" s="22"/>
    </row>
    <row r="159" spans="1:14" x14ac:dyDescent="0.3">
      <c r="A159" s="120" t="s">
        <v>562</v>
      </c>
      <c r="B159" s="1">
        <v>2026</v>
      </c>
      <c r="C159" s="1" t="s">
        <v>31</v>
      </c>
      <c r="D159" s="2" t="s">
        <v>179</v>
      </c>
      <c r="E159" s="5">
        <v>0</v>
      </c>
      <c r="F159" s="5">
        <v>0</v>
      </c>
      <c r="G159" s="5">
        <v>0</v>
      </c>
      <c r="H159" s="28">
        <f t="shared" si="5"/>
        <v>0</v>
      </c>
      <c r="I159" s="28"/>
      <c r="J159" s="26"/>
      <c r="K159" s="26"/>
      <c r="L159" s="26"/>
      <c r="M159" s="26"/>
      <c r="N159" s="22"/>
    </row>
    <row r="160" spans="1:14" x14ac:dyDescent="0.3">
      <c r="A160" s="120" t="s">
        <v>563</v>
      </c>
      <c r="B160" s="1">
        <v>2026</v>
      </c>
      <c r="C160" s="1" t="s">
        <v>31</v>
      </c>
      <c r="D160" s="2" t="s">
        <v>180</v>
      </c>
      <c r="E160" s="5">
        <v>1</v>
      </c>
      <c r="F160" s="5">
        <v>10</v>
      </c>
      <c r="G160" s="5">
        <v>5</v>
      </c>
      <c r="H160" s="28">
        <f t="shared" si="5"/>
        <v>16</v>
      </c>
      <c r="I160" s="28"/>
      <c r="J160" s="26"/>
      <c r="K160" s="26"/>
      <c r="L160" s="26"/>
      <c r="M160" s="26"/>
      <c r="N160" s="22"/>
    </row>
    <row r="161" spans="1:14" x14ac:dyDescent="0.3">
      <c r="A161" s="120" t="s">
        <v>564</v>
      </c>
      <c r="B161" s="1">
        <v>2026</v>
      </c>
      <c r="C161" s="1" t="s">
        <v>31</v>
      </c>
      <c r="D161" s="2" t="s">
        <v>181</v>
      </c>
      <c r="E161" s="5">
        <v>0</v>
      </c>
      <c r="F161" s="5">
        <v>0</v>
      </c>
      <c r="G161" s="5">
        <v>0</v>
      </c>
      <c r="H161" s="28">
        <f t="shared" si="5"/>
        <v>0</v>
      </c>
      <c r="I161" s="28"/>
      <c r="J161" s="26"/>
      <c r="K161" s="26"/>
      <c r="L161" s="26"/>
      <c r="M161" s="26"/>
      <c r="N161" s="22"/>
    </row>
    <row r="162" spans="1:14" x14ac:dyDescent="0.3">
      <c r="A162" s="120" t="s">
        <v>565</v>
      </c>
      <c r="B162" s="1">
        <v>2026</v>
      </c>
      <c r="C162" s="1" t="s">
        <v>31</v>
      </c>
      <c r="D162" s="2" t="s">
        <v>182</v>
      </c>
      <c r="E162" s="5">
        <v>5</v>
      </c>
      <c r="F162" s="5">
        <v>26</v>
      </c>
      <c r="G162" s="5">
        <v>20</v>
      </c>
      <c r="H162" s="28">
        <f t="shared" si="5"/>
        <v>51</v>
      </c>
      <c r="I162" s="28"/>
      <c r="J162" s="26"/>
      <c r="K162" s="26"/>
      <c r="L162" s="26"/>
      <c r="M162" s="26"/>
      <c r="N162" s="22"/>
    </row>
    <row r="163" spans="1:14" x14ac:dyDescent="0.3">
      <c r="A163" s="120" t="s">
        <v>566</v>
      </c>
      <c r="B163" s="1">
        <v>2026</v>
      </c>
      <c r="C163" s="1" t="s">
        <v>31</v>
      </c>
      <c r="D163" s="2" t="s">
        <v>183</v>
      </c>
      <c r="E163" s="5">
        <v>0</v>
      </c>
      <c r="F163" s="5">
        <v>0</v>
      </c>
      <c r="G163" s="5">
        <v>0</v>
      </c>
      <c r="H163" s="28">
        <f t="shared" si="5"/>
        <v>0</v>
      </c>
      <c r="I163" s="28"/>
      <c r="J163" s="26"/>
      <c r="K163" s="26"/>
      <c r="L163" s="26"/>
      <c r="M163" s="26"/>
      <c r="N163" s="22"/>
    </row>
    <row r="164" spans="1:14" x14ac:dyDescent="0.3">
      <c r="A164" s="120" t="s">
        <v>567</v>
      </c>
      <c r="B164" s="66">
        <v>2026</v>
      </c>
      <c r="C164" s="1" t="s">
        <v>31</v>
      </c>
      <c r="D164" s="68" t="s">
        <v>184</v>
      </c>
      <c r="E164" s="5">
        <v>0</v>
      </c>
      <c r="F164" s="5">
        <v>0</v>
      </c>
      <c r="G164" s="5"/>
      <c r="H164" s="28"/>
      <c r="I164" s="28"/>
      <c r="J164" s="26"/>
      <c r="K164" s="26"/>
      <c r="L164" s="26"/>
      <c r="M164" s="26"/>
      <c r="N164" s="22"/>
    </row>
    <row r="165" spans="1:14" x14ac:dyDescent="0.3">
      <c r="A165" s="120" t="s">
        <v>568</v>
      </c>
      <c r="B165" s="1">
        <v>2026</v>
      </c>
      <c r="C165" s="1" t="s">
        <v>31</v>
      </c>
      <c r="D165" s="63" t="s">
        <v>185</v>
      </c>
      <c r="E165" s="5">
        <v>0</v>
      </c>
      <c r="F165" s="5">
        <v>0</v>
      </c>
      <c r="G165" s="5">
        <v>0</v>
      </c>
      <c r="H165" s="28">
        <f t="shared" ref="H165:H171" si="6">+G165+F165+E165</f>
        <v>0</v>
      </c>
      <c r="I165" s="28"/>
      <c r="J165" s="26"/>
      <c r="K165" s="26"/>
      <c r="L165" s="26"/>
      <c r="M165" s="26"/>
      <c r="N165" s="22"/>
    </row>
    <row r="166" spans="1:14" x14ac:dyDescent="0.3">
      <c r="A166" s="120" t="s">
        <v>569</v>
      </c>
      <c r="B166" s="1">
        <v>2026</v>
      </c>
      <c r="C166" s="1" t="s">
        <v>33</v>
      </c>
      <c r="D166" s="2" t="s">
        <v>186</v>
      </c>
      <c r="E166" s="5">
        <v>0</v>
      </c>
      <c r="F166" s="5">
        <v>9</v>
      </c>
      <c r="G166" s="5">
        <v>15</v>
      </c>
      <c r="H166" s="28">
        <f t="shared" si="6"/>
        <v>24</v>
      </c>
      <c r="I166" s="28"/>
      <c r="J166" s="26"/>
      <c r="K166" s="26"/>
      <c r="L166" s="26"/>
      <c r="M166" s="26"/>
      <c r="N166" s="22"/>
    </row>
    <row r="167" spans="1:14" x14ac:dyDescent="0.3">
      <c r="A167" s="120" t="s">
        <v>570</v>
      </c>
      <c r="B167" s="1">
        <v>2026</v>
      </c>
      <c r="C167" s="51" t="s">
        <v>31</v>
      </c>
      <c r="D167" s="53" t="s">
        <v>187</v>
      </c>
      <c r="E167" s="5">
        <v>0</v>
      </c>
      <c r="F167" s="5">
        <v>3</v>
      </c>
      <c r="G167" s="5">
        <v>14</v>
      </c>
      <c r="H167" s="28">
        <f t="shared" si="6"/>
        <v>17</v>
      </c>
      <c r="I167" s="28"/>
      <c r="J167" s="26"/>
      <c r="K167" s="26"/>
      <c r="L167" s="26"/>
      <c r="M167" s="26"/>
      <c r="N167" s="22"/>
    </row>
    <row r="168" spans="1:14" x14ac:dyDescent="0.3">
      <c r="A168" s="120" t="s">
        <v>571</v>
      </c>
      <c r="B168" s="1">
        <v>2026</v>
      </c>
      <c r="C168" s="1" t="s">
        <v>33</v>
      </c>
      <c r="D168" s="2" t="s">
        <v>188</v>
      </c>
      <c r="E168" s="5">
        <v>3</v>
      </c>
      <c r="F168" s="5">
        <v>6</v>
      </c>
      <c r="G168" s="5">
        <v>14</v>
      </c>
      <c r="H168" s="28">
        <f t="shared" si="6"/>
        <v>23</v>
      </c>
      <c r="I168" s="28"/>
      <c r="J168" s="26"/>
      <c r="K168" s="26"/>
      <c r="L168" s="26"/>
      <c r="M168" s="26"/>
      <c r="N168" s="22"/>
    </row>
    <row r="169" spans="1:14" x14ac:dyDescent="0.3">
      <c r="A169" s="120" t="s">
        <v>572</v>
      </c>
      <c r="B169" s="1">
        <v>2026</v>
      </c>
      <c r="C169" s="1" t="s">
        <v>33</v>
      </c>
      <c r="D169" s="2" t="s">
        <v>189</v>
      </c>
      <c r="E169" s="5">
        <v>0</v>
      </c>
      <c r="F169" s="5">
        <v>0</v>
      </c>
      <c r="G169" s="5">
        <v>1</v>
      </c>
      <c r="H169" s="28">
        <f t="shared" si="6"/>
        <v>1</v>
      </c>
      <c r="I169" s="28"/>
      <c r="J169" s="26"/>
      <c r="K169" s="26"/>
      <c r="L169" s="26"/>
      <c r="M169" s="26"/>
      <c r="N169" s="22"/>
    </row>
    <row r="170" spans="1:14" x14ac:dyDescent="0.3">
      <c r="A170" s="120" t="s">
        <v>573</v>
      </c>
      <c r="B170" s="1">
        <v>2026</v>
      </c>
      <c r="C170" s="1" t="s">
        <v>31</v>
      </c>
      <c r="D170" s="59" t="s">
        <v>190</v>
      </c>
      <c r="E170" s="5">
        <v>0</v>
      </c>
      <c r="F170" s="5">
        <v>0</v>
      </c>
      <c r="G170" s="5">
        <v>0</v>
      </c>
      <c r="H170" s="28">
        <f t="shared" si="6"/>
        <v>0</v>
      </c>
      <c r="I170" s="28"/>
      <c r="J170" s="26"/>
      <c r="K170" s="26"/>
      <c r="L170" s="26"/>
      <c r="M170" s="26"/>
      <c r="N170" s="22"/>
    </row>
    <row r="171" spans="1:14" x14ac:dyDescent="0.3">
      <c r="A171" s="120" t="s">
        <v>574</v>
      </c>
      <c r="B171" s="1">
        <v>2026</v>
      </c>
      <c r="C171" s="1" t="s">
        <v>33</v>
      </c>
      <c r="D171" s="2" t="s">
        <v>192</v>
      </c>
      <c r="E171" s="5">
        <v>0</v>
      </c>
      <c r="F171" s="5">
        <v>0</v>
      </c>
      <c r="G171" s="5">
        <v>0</v>
      </c>
      <c r="H171" s="28">
        <f t="shared" si="6"/>
        <v>0</v>
      </c>
      <c r="I171" s="28"/>
      <c r="J171" s="26"/>
      <c r="K171" s="26"/>
      <c r="L171" s="26"/>
      <c r="M171" s="26"/>
      <c r="N171" s="22"/>
    </row>
    <row r="172" spans="1:14" x14ac:dyDescent="0.3">
      <c r="A172" s="120" t="s">
        <v>575</v>
      </c>
      <c r="B172" s="66">
        <v>2026</v>
      </c>
      <c r="C172" s="1" t="s">
        <v>33</v>
      </c>
      <c r="D172" s="59" t="s">
        <v>261</v>
      </c>
      <c r="E172" s="5">
        <v>0</v>
      </c>
      <c r="F172" s="5">
        <v>0</v>
      </c>
      <c r="G172" s="5"/>
      <c r="H172" s="28"/>
      <c r="I172" s="28"/>
      <c r="J172" s="26"/>
      <c r="K172" s="26"/>
      <c r="L172" s="26"/>
      <c r="M172" s="26"/>
      <c r="N172" s="22"/>
    </row>
    <row r="173" spans="1:14" x14ac:dyDescent="0.3">
      <c r="A173" s="120" t="s">
        <v>576</v>
      </c>
      <c r="B173" s="1">
        <v>2026</v>
      </c>
      <c r="C173" s="1" t="s">
        <v>31</v>
      </c>
      <c r="D173" s="2" t="s">
        <v>193</v>
      </c>
      <c r="E173" s="5">
        <v>0</v>
      </c>
      <c r="F173" s="5">
        <v>2</v>
      </c>
      <c r="G173" s="5">
        <v>2</v>
      </c>
      <c r="H173" s="28">
        <f>+G173+F173+E173</f>
        <v>4</v>
      </c>
      <c r="I173" s="28"/>
      <c r="J173" s="26"/>
      <c r="K173" s="26"/>
      <c r="L173" s="26"/>
      <c r="M173" s="26"/>
      <c r="N173" s="22"/>
    </row>
    <row r="174" spans="1:14" x14ac:dyDescent="0.3">
      <c r="A174" s="120" t="s">
        <v>577</v>
      </c>
      <c r="B174" s="66">
        <v>2026</v>
      </c>
      <c r="C174" s="1" t="s">
        <v>33</v>
      </c>
      <c r="D174" s="68" t="s">
        <v>262</v>
      </c>
      <c r="E174" s="5">
        <v>0</v>
      </c>
      <c r="F174" s="5">
        <v>0</v>
      </c>
      <c r="G174" s="5"/>
      <c r="H174" s="28"/>
      <c r="I174" s="28"/>
      <c r="J174" s="26"/>
      <c r="K174" s="26"/>
      <c r="L174" s="26"/>
      <c r="M174" s="26"/>
      <c r="N174" s="22"/>
    </row>
    <row r="175" spans="1:14" x14ac:dyDescent="0.3">
      <c r="A175" s="120" t="s">
        <v>578</v>
      </c>
      <c r="B175" s="1">
        <v>2026</v>
      </c>
      <c r="C175" s="1" t="s">
        <v>31</v>
      </c>
      <c r="D175" s="2" t="s">
        <v>195</v>
      </c>
      <c r="E175" s="5">
        <v>0</v>
      </c>
      <c r="F175" s="5">
        <v>0</v>
      </c>
      <c r="G175" s="5">
        <v>0</v>
      </c>
      <c r="H175" s="28">
        <f>+G175+F175+E175</f>
        <v>0</v>
      </c>
      <c r="I175" s="28"/>
      <c r="J175" s="26"/>
      <c r="K175" s="26"/>
      <c r="L175" s="26"/>
      <c r="M175" s="26"/>
      <c r="N175" s="22"/>
    </row>
    <row r="176" spans="1:14" x14ac:dyDescent="0.3">
      <c r="A176" s="120" t="s">
        <v>579</v>
      </c>
      <c r="B176" s="1">
        <v>2026</v>
      </c>
      <c r="C176" s="1" t="s">
        <v>31</v>
      </c>
      <c r="D176" s="69" t="s">
        <v>196</v>
      </c>
      <c r="E176" s="5">
        <v>3</v>
      </c>
      <c r="F176" s="5">
        <v>5</v>
      </c>
      <c r="G176" s="5">
        <v>3</v>
      </c>
      <c r="H176" s="28"/>
      <c r="I176" s="28"/>
      <c r="J176" s="26"/>
      <c r="K176" s="26"/>
      <c r="L176" s="26"/>
      <c r="M176" s="26"/>
      <c r="N176" s="22"/>
    </row>
    <row r="177" spans="1:14" x14ac:dyDescent="0.3">
      <c r="A177" s="120" t="s">
        <v>580</v>
      </c>
      <c r="B177" s="1">
        <v>2026</v>
      </c>
      <c r="C177" s="1" t="s">
        <v>31</v>
      </c>
      <c r="D177" s="59" t="s">
        <v>197</v>
      </c>
      <c r="E177" s="5">
        <v>0</v>
      </c>
      <c r="F177" s="5">
        <v>0</v>
      </c>
      <c r="G177" s="5">
        <v>0</v>
      </c>
      <c r="H177" s="28">
        <f>+G177+F177+E177</f>
        <v>0</v>
      </c>
      <c r="I177" s="28"/>
      <c r="J177" s="26"/>
      <c r="K177" s="26"/>
      <c r="L177" s="26"/>
      <c r="M177" s="26"/>
      <c r="N177" s="22"/>
    </row>
    <row r="178" spans="1:14" x14ac:dyDescent="0.3">
      <c r="A178" s="120" t="s">
        <v>581</v>
      </c>
      <c r="B178" s="1">
        <v>2026</v>
      </c>
      <c r="C178" s="1" t="s">
        <v>31</v>
      </c>
      <c r="D178" s="53" t="s">
        <v>198</v>
      </c>
      <c r="E178" s="5">
        <v>1</v>
      </c>
      <c r="F178" s="5">
        <v>10</v>
      </c>
      <c r="G178" s="71">
        <v>10</v>
      </c>
      <c r="H178" s="28">
        <f>+G178+F178+E178</f>
        <v>21</v>
      </c>
      <c r="I178" s="28"/>
      <c r="J178" s="26"/>
      <c r="K178" s="26"/>
      <c r="L178" s="26"/>
      <c r="M178" s="26"/>
      <c r="N178" s="22"/>
    </row>
    <row r="179" spans="1:14" x14ac:dyDescent="0.3">
      <c r="A179" s="120" t="s">
        <v>582</v>
      </c>
      <c r="B179" s="1">
        <v>2026</v>
      </c>
      <c r="C179" s="1" t="s">
        <v>31</v>
      </c>
      <c r="D179" s="53" t="s">
        <v>199</v>
      </c>
      <c r="E179" s="5">
        <v>1</v>
      </c>
      <c r="F179" s="5">
        <v>1</v>
      </c>
      <c r="G179" s="5">
        <v>3</v>
      </c>
      <c r="H179" s="28">
        <f>+G179+F179+E179</f>
        <v>5</v>
      </c>
      <c r="I179" s="28"/>
      <c r="J179" s="26"/>
      <c r="K179" s="26"/>
      <c r="L179" s="26"/>
      <c r="M179" s="26"/>
      <c r="N179" s="22"/>
    </row>
    <row r="180" spans="1:14" x14ac:dyDescent="0.3">
      <c r="A180" s="120" t="s">
        <v>583</v>
      </c>
      <c r="B180" s="1">
        <v>2026</v>
      </c>
      <c r="C180" s="66" t="s">
        <v>263</v>
      </c>
      <c r="D180" s="53" t="s">
        <v>372</v>
      </c>
      <c r="E180" s="5">
        <v>0</v>
      </c>
      <c r="F180" s="5">
        <v>9</v>
      </c>
      <c r="G180" s="5">
        <v>12</v>
      </c>
      <c r="H180" s="28"/>
      <c r="I180" s="28"/>
      <c r="J180" s="26"/>
      <c r="K180" s="26"/>
      <c r="L180" s="26"/>
      <c r="M180" s="26"/>
      <c r="N180" s="22"/>
    </row>
    <row r="181" spans="1:14" x14ac:dyDescent="0.3">
      <c r="A181" s="120" t="s">
        <v>584</v>
      </c>
      <c r="B181" s="1">
        <v>2026</v>
      </c>
      <c r="C181" s="1" t="s">
        <v>31</v>
      </c>
      <c r="D181" s="2" t="s">
        <v>201</v>
      </c>
      <c r="E181" s="5">
        <v>1</v>
      </c>
      <c r="F181" s="5">
        <v>0</v>
      </c>
      <c r="G181" s="5">
        <v>1</v>
      </c>
      <c r="H181" s="28">
        <f t="shared" ref="H181:H186" si="7">+G181+F181+E181</f>
        <v>2</v>
      </c>
      <c r="I181" s="28"/>
      <c r="J181" s="26"/>
      <c r="K181" s="26"/>
      <c r="L181" s="26"/>
      <c r="M181" s="26"/>
      <c r="N181" s="22"/>
    </row>
    <row r="182" spans="1:14" x14ac:dyDescent="0.3">
      <c r="A182" s="120" t="s">
        <v>585</v>
      </c>
      <c r="B182" s="1">
        <v>2026</v>
      </c>
      <c r="C182" s="1" t="s">
        <v>33</v>
      </c>
      <c r="D182" s="53" t="s">
        <v>202</v>
      </c>
      <c r="E182" s="5">
        <v>0</v>
      </c>
      <c r="F182" s="5">
        <v>6</v>
      </c>
      <c r="G182" s="5">
        <v>5</v>
      </c>
      <c r="H182" s="28">
        <f t="shared" si="7"/>
        <v>11</v>
      </c>
      <c r="I182" s="28"/>
      <c r="J182" s="26"/>
      <c r="K182" s="26"/>
      <c r="L182" s="26"/>
      <c r="M182" s="26"/>
      <c r="N182" s="22"/>
    </row>
    <row r="183" spans="1:14" x14ac:dyDescent="0.3">
      <c r="A183" s="120" t="s">
        <v>586</v>
      </c>
      <c r="B183" s="1">
        <v>2026</v>
      </c>
      <c r="C183" s="1" t="s">
        <v>31</v>
      </c>
      <c r="D183" s="53" t="s">
        <v>203</v>
      </c>
      <c r="E183" s="5">
        <v>2</v>
      </c>
      <c r="F183" s="5">
        <v>0</v>
      </c>
      <c r="G183" s="5">
        <v>10</v>
      </c>
      <c r="H183" s="28">
        <f t="shared" si="7"/>
        <v>12</v>
      </c>
      <c r="I183" s="28"/>
      <c r="J183" s="26"/>
      <c r="K183" s="26"/>
      <c r="L183" s="26"/>
      <c r="M183" s="26"/>
      <c r="N183" s="22"/>
    </row>
    <row r="184" spans="1:14" x14ac:dyDescent="0.3">
      <c r="A184" s="120" t="s">
        <v>587</v>
      </c>
      <c r="B184" s="1">
        <v>2026</v>
      </c>
      <c r="C184" s="1" t="s">
        <v>31</v>
      </c>
      <c r="D184" s="53" t="s">
        <v>204</v>
      </c>
      <c r="E184" s="5">
        <v>2</v>
      </c>
      <c r="F184" s="5">
        <v>13</v>
      </c>
      <c r="G184" s="5">
        <v>14</v>
      </c>
      <c r="H184" s="28">
        <f t="shared" si="7"/>
        <v>29</v>
      </c>
      <c r="I184" s="28"/>
      <c r="J184" s="26"/>
      <c r="K184" s="26"/>
      <c r="L184" s="26"/>
      <c r="M184" s="26"/>
      <c r="N184" s="22"/>
    </row>
    <row r="185" spans="1:14" x14ac:dyDescent="0.3">
      <c r="A185" s="120" t="s">
        <v>588</v>
      </c>
      <c r="B185" s="1">
        <v>2026</v>
      </c>
      <c r="C185" s="1" t="s">
        <v>33</v>
      </c>
      <c r="D185" s="2" t="s">
        <v>205</v>
      </c>
      <c r="E185" s="5">
        <v>1</v>
      </c>
      <c r="F185" s="77">
        <v>10</v>
      </c>
      <c r="G185" s="5">
        <v>7</v>
      </c>
      <c r="H185" s="28">
        <f t="shared" si="7"/>
        <v>18</v>
      </c>
      <c r="I185" s="28"/>
      <c r="J185" s="26"/>
      <c r="K185" s="26"/>
      <c r="L185" s="26"/>
      <c r="M185" s="26"/>
      <c r="N185" s="22"/>
    </row>
    <row r="186" spans="1:14" x14ac:dyDescent="0.3">
      <c r="A186" s="120" t="s">
        <v>589</v>
      </c>
      <c r="B186" s="1">
        <v>2026</v>
      </c>
      <c r="C186" s="1" t="s">
        <v>31</v>
      </c>
      <c r="D186" s="2" t="s">
        <v>206</v>
      </c>
      <c r="E186" s="5">
        <v>0</v>
      </c>
      <c r="F186" s="5">
        <v>0</v>
      </c>
      <c r="G186" s="5">
        <v>0</v>
      </c>
      <c r="H186" s="28">
        <f t="shared" si="7"/>
        <v>0</v>
      </c>
      <c r="I186" s="28"/>
      <c r="J186" s="26"/>
      <c r="K186" s="26"/>
      <c r="L186" s="26"/>
      <c r="M186" s="26"/>
      <c r="N186" s="22"/>
    </row>
    <row r="187" spans="1:14" x14ac:dyDescent="0.3">
      <c r="A187" s="120" t="s">
        <v>590</v>
      </c>
      <c r="B187" s="1">
        <v>2026</v>
      </c>
      <c r="C187" s="1" t="s">
        <v>31</v>
      </c>
      <c r="D187" s="2" t="s">
        <v>264</v>
      </c>
      <c r="E187" s="5">
        <v>0</v>
      </c>
      <c r="F187" s="5">
        <v>0</v>
      </c>
      <c r="G187" s="5">
        <v>0</v>
      </c>
      <c r="H187" s="28"/>
      <c r="I187" s="28"/>
      <c r="J187" s="26"/>
      <c r="K187" s="26"/>
      <c r="L187" s="26"/>
      <c r="M187" s="26"/>
      <c r="N187" s="22"/>
    </row>
    <row r="188" spans="1:14" x14ac:dyDescent="0.3">
      <c r="A188" s="120" t="s">
        <v>591</v>
      </c>
      <c r="B188" s="1">
        <v>2026</v>
      </c>
      <c r="C188" s="1" t="s">
        <v>31</v>
      </c>
      <c r="D188" s="2" t="s">
        <v>208</v>
      </c>
      <c r="E188" s="5">
        <v>0</v>
      </c>
      <c r="F188" s="5">
        <v>0</v>
      </c>
      <c r="G188" s="5">
        <v>0</v>
      </c>
      <c r="H188" s="28">
        <f>+G188+F188+E188</f>
        <v>0</v>
      </c>
      <c r="I188" s="45"/>
      <c r="J188" s="26"/>
      <c r="K188" s="26"/>
      <c r="L188" s="26"/>
      <c r="M188" s="26"/>
      <c r="N188" s="22"/>
    </row>
    <row r="189" spans="1:14" x14ac:dyDescent="0.3">
      <c r="A189" s="120" t="s">
        <v>592</v>
      </c>
      <c r="B189" s="1">
        <v>2026</v>
      </c>
      <c r="C189" s="1" t="s">
        <v>31</v>
      </c>
      <c r="D189" s="59" t="s">
        <v>209</v>
      </c>
      <c r="E189" s="5">
        <v>1</v>
      </c>
      <c r="F189" s="5">
        <v>0</v>
      </c>
      <c r="G189" s="5">
        <v>0</v>
      </c>
      <c r="H189" s="28">
        <f>+G189+F189+E189</f>
        <v>1</v>
      </c>
      <c r="I189" s="45"/>
      <c r="J189" s="26"/>
      <c r="K189" s="26"/>
      <c r="L189" s="26"/>
      <c r="M189" s="26"/>
      <c r="N189" s="22"/>
    </row>
    <row r="190" spans="1:14" x14ac:dyDescent="0.3">
      <c r="A190" s="120" t="s">
        <v>593</v>
      </c>
      <c r="B190" s="1">
        <v>2026</v>
      </c>
      <c r="C190" s="1" t="s">
        <v>31</v>
      </c>
      <c r="D190" s="2" t="s">
        <v>210</v>
      </c>
      <c r="E190" s="5">
        <v>0</v>
      </c>
      <c r="F190" s="5">
        <v>0</v>
      </c>
      <c r="G190" s="5">
        <v>0</v>
      </c>
      <c r="H190" s="28">
        <f>+G190+F190+E190</f>
        <v>0</v>
      </c>
      <c r="I190" s="45"/>
      <c r="J190" s="26"/>
      <c r="K190" s="26"/>
      <c r="L190" s="26"/>
      <c r="M190" s="26"/>
      <c r="N190" s="22"/>
    </row>
    <row r="191" spans="1:14" x14ac:dyDescent="0.3">
      <c r="A191" s="120" t="s">
        <v>594</v>
      </c>
      <c r="B191" s="1">
        <v>2026</v>
      </c>
      <c r="C191" s="1" t="s">
        <v>31</v>
      </c>
      <c r="D191" s="59" t="s">
        <v>265</v>
      </c>
      <c r="E191" s="5">
        <v>0</v>
      </c>
      <c r="F191" s="5">
        <v>4</v>
      </c>
      <c r="G191" s="5">
        <v>2</v>
      </c>
      <c r="H191" s="28"/>
      <c r="I191" s="45"/>
      <c r="J191" s="26"/>
      <c r="K191" s="26"/>
      <c r="L191" s="26"/>
      <c r="M191" s="26"/>
      <c r="N191" s="22"/>
    </row>
    <row r="192" spans="1:14" x14ac:dyDescent="0.3">
      <c r="A192" s="120" t="s">
        <v>595</v>
      </c>
      <c r="B192" s="1">
        <v>2026</v>
      </c>
      <c r="C192" s="1" t="s">
        <v>33</v>
      </c>
      <c r="D192" s="2" t="s">
        <v>212</v>
      </c>
      <c r="E192" s="5">
        <v>5</v>
      </c>
      <c r="F192" s="5">
        <v>25</v>
      </c>
      <c r="G192" s="5">
        <v>25</v>
      </c>
      <c r="H192" s="28">
        <f t="shared" ref="H192:H204" si="8">+G192+F192+E192</f>
        <v>55</v>
      </c>
      <c r="I192" s="45"/>
      <c r="J192" s="26"/>
      <c r="K192" s="26"/>
      <c r="L192" s="26"/>
      <c r="M192" s="26"/>
      <c r="N192" s="22"/>
    </row>
    <row r="193" spans="1:14" x14ac:dyDescent="0.3">
      <c r="A193" s="120" t="s">
        <v>596</v>
      </c>
      <c r="B193" s="1">
        <v>2026</v>
      </c>
      <c r="C193" s="1" t="s">
        <v>31</v>
      </c>
      <c r="D193" s="2" t="s">
        <v>213</v>
      </c>
      <c r="E193" s="5">
        <v>0</v>
      </c>
      <c r="F193" s="5">
        <v>0</v>
      </c>
      <c r="G193" s="5">
        <v>0</v>
      </c>
      <c r="H193" s="28">
        <f t="shared" si="8"/>
        <v>0</v>
      </c>
      <c r="I193" s="28"/>
      <c r="J193" s="26"/>
      <c r="K193" s="26"/>
      <c r="L193" s="26"/>
      <c r="M193" s="26"/>
      <c r="N193" s="22"/>
    </row>
    <row r="194" spans="1:14" x14ac:dyDescent="0.3">
      <c r="A194" s="120" t="s">
        <v>597</v>
      </c>
      <c r="B194" s="1">
        <v>2026</v>
      </c>
      <c r="C194" s="1" t="s">
        <v>33</v>
      </c>
      <c r="D194" s="6" t="s">
        <v>214</v>
      </c>
      <c r="E194" s="5">
        <v>0</v>
      </c>
      <c r="F194" s="5">
        <v>2</v>
      </c>
      <c r="G194" s="5">
        <v>7</v>
      </c>
      <c r="H194" s="28">
        <f t="shared" si="8"/>
        <v>9</v>
      </c>
      <c r="I194" s="28"/>
      <c r="J194" s="26"/>
      <c r="K194" s="26"/>
      <c r="L194" s="26"/>
      <c r="M194" s="26"/>
      <c r="N194" s="22"/>
    </row>
    <row r="195" spans="1:14" x14ac:dyDescent="0.3">
      <c r="A195" s="120" t="s">
        <v>598</v>
      </c>
      <c r="B195" s="1">
        <v>2026</v>
      </c>
      <c r="C195" s="1" t="s">
        <v>33</v>
      </c>
      <c r="D195" s="2" t="s">
        <v>215</v>
      </c>
      <c r="E195" s="5">
        <v>0</v>
      </c>
      <c r="F195" s="5">
        <v>0</v>
      </c>
      <c r="G195" s="5">
        <v>2</v>
      </c>
      <c r="H195" s="28">
        <f t="shared" si="8"/>
        <v>2</v>
      </c>
      <c r="I195" s="28"/>
      <c r="J195" s="26"/>
      <c r="K195" s="26"/>
      <c r="L195" s="26"/>
      <c r="M195" s="26"/>
      <c r="N195" s="22"/>
    </row>
    <row r="196" spans="1:14" x14ac:dyDescent="0.3">
      <c r="A196" s="120" t="s">
        <v>599</v>
      </c>
      <c r="B196" s="1">
        <v>2026</v>
      </c>
      <c r="C196" s="1" t="s">
        <v>31</v>
      </c>
      <c r="D196" s="2" t="s">
        <v>216</v>
      </c>
      <c r="E196" s="5">
        <v>2</v>
      </c>
      <c r="F196" s="5">
        <v>4</v>
      </c>
      <c r="G196" s="71">
        <v>10</v>
      </c>
      <c r="H196" s="28">
        <f t="shared" si="8"/>
        <v>16</v>
      </c>
      <c r="I196" s="28"/>
      <c r="J196" s="26"/>
      <c r="K196" s="26"/>
      <c r="L196" s="26"/>
      <c r="M196" s="26"/>
      <c r="N196" s="22"/>
    </row>
    <row r="197" spans="1:14" x14ac:dyDescent="0.3">
      <c r="A197" s="120" t="s">
        <v>600</v>
      </c>
      <c r="B197" s="1">
        <v>2026</v>
      </c>
      <c r="C197" s="1" t="s">
        <v>31</v>
      </c>
      <c r="D197" s="2" t="s">
        <v>217</v>
      </c>
      <c r="E197" s="5">
        <v>0</v>
      </c>
      <c r="F197" s="5">
        <v>7</v>
      </c>
      <c r="G197" s="5">
        <v>7</v>
      </c>
      <c r="H197" s="28">
        <f t="shared" si="8"/>
        <v>14</v>
      </c>
      <c r="I197" s="28"/>
      <c r="J197" s="26"/>
      <c r="K197" s="26"/>
      <c r="L197" s="26"/>
      <c r="M197" s="26"/>
      <c r="N197" s="22"/>
    </row>
    <row r="198" spans="1:14" x14ac:dyDescent="0.3">
      <c r="A198" s="120" t="s">
        <v>601</v>
      </c>
      <c r="B198" s="1">
        <v>2026</v>
      </c>
      <c r="C198" s="1" t="s">
        <v>31</v>
      </c>
      <c r="D198" s="2" t="s">
        <v>218</v>
      </c>
      <c r="E198" s="5">
        <v>0</v>
      </c>
      <c r="F198" s="5">
        <v>0</v>
      </c>
      <c r="G198" s="5">
        <v>0</v>
      </c>
      <c r="H198" s="28">
        <f t="shared" si="8"/>
        <v>0</v>
      </c>
      <c r="I198" s="28"/>
      <c r="J198" s="26"/>
      <c r="K198" s="26"/>
      <c r="L198" s="26"/>
      <c r="M198" s="26"/>
      <c r="N198" s="22"/>
    </row>
    <row r="199" spans="1:14" x14ac:dyDescent="0.3">
      <c r="A199" s="120" t="s">
        <v>602</v>
      </c>
      <c r="B199" s="1">
        <v>2026</v>
      </c>
      <c r="C199" s="1" t="s">
        <v>31</v>
      </c>
      <c r="D199" s="2" t="s">
        <v>219</v>
      </c>
      <c r="E199" s="5">
        <v>0</v>
      </c>
      <c r="F199" s="5">
        <v>0</v>
      </c>
      <c r="G199" s="5">
        <v>0</v>
      </c>
      <c r="H199" s="28">
        <f t="shared" si="8"/>
        <v>0</v>
      </c>
      <c r="I199" s="28"/>
      <c r="J199" s="26"/>
      <c r="K199" s="26"/>
      <c r="L199" s="26"/>
      <c r="M199" s="26"/>
    </row>
    <row r="200" spans="1:14" x14ac:dyDescent="0.3">
      <c r="A200" s="120" t="s">
        <v>603</v>
      </c>
      <c r="B200" s="1">
        <v>2026</v>
      </c>
      <c r="C200" s="1"/>
      <c r="D200" s="2" t="s">
        <v>220</v>
      </c>
      <c r="E200" s="5">
        <v>0</v>
      </c>
      <c r="F200" s="5">
        <v>0</v>
      </c>
      <c r="G200" s="5">
        <v>0</v>
      </c>
      <c r="H200" s="28">
        <f t="shared" si="8"/>
        <v>0</v>
      </c>
      <c r="I200" s="28"/>
      <c r="J200" s="26"/>
      <c r="K200" s="26"/>
      <c r="L200" s="26"/>
      <c r="M200" s="26"/>
    </row>
    <row r="201" spans="1:14" x14ac:dyDescent="0.3">
      <c r="A201" s="120" t="s">
        <v>604</v>
      </c>
      <c r="B201" s="1">
        <v>2026</v>
      </c>
      <c r="C201" s="1"/>
      <c r="D201" s="2" t="s">
        <v>221</v>
      </c>
      <c r="E201" s="5">
        <v>0</v>
      </c>
      <c r="F201" s="5">
        <v>0</v>
      </c>
      <c r="G201" s="5">
        <v>0</v>
      </c>
      <c r="H201" s="28">
        <f t="shared" si="8"/>
        <v>0</v>
      </c>
      <c r="I201" s="28"/>
      <c r="J201" s="26"/>
      <c r="K201" s="26"/>
      <c r="L201" s="26"/>
      <c r="M201" s="26"/>
    </row>
    <row r="202" spans="1:14" x14ac:dyDescent="0.3">
      <c r="A202" s="120" t="s">
        <v>605</v>
      </c>
      <c r="B202" s="1">
        <v>2026</v>
      </c>
      <c r="C202" s="1"/>
      <c r="D202" s="2" t="s">
        <v>222</v>
      </c>
      <c r="E202" s="5">
        <v>0</v>
      </c>
      <c r="F202" s="5">
        <v>0</v>
      </c>
      <c r="G202" s="5">
        <v>0</v>
      </c>
      <c r="H202" s="28">
        <f t="shared" si="8"/>
        <v>0</v>
      </c>
      <c r="I202" s="28"/>
      <c r="J202" s="26"/>
      <c r="K202" s="26"/>
      <c r="L202" s="26"/>
      <c r="M202" s="26"/>
    </row>
    <row r="203" spans="1:14" x14ac:dyDescent="0.3">
      <c r="A203" s="120" t="s">
        <v>606</v>
      </c>
      <c r="B203" s="1">
        <v>2026</v>
      </c>
      <c r="C203" s="1"/>
      <c r="D203" s="59" t="s">
        <v>223</v>
      </c>
      <c r="E203" s="5">
        <v>0</v>
      </c>
      <c r="F203" s="5">
        <v>0</v>
      </c>
      <c r="G203" s="5">
        <v>0</v>
      </c>
      <c r="H203" s="28">
        <f t="shared" si="8"/>
        <v>0</v>
      </c>
      <c r="I203" s="28"/>
      <c r="J203" s="26"/>
      <c r="K203" s="26"/>
      <c r="L203" s="26"/>
      <c r="M203" s="26"/>
    </row>
    <row r="204" spans="1:14" x14ac:dyDescent="0.3">
      <c r="A204" s="120" t="s">
        <v>607</v>
      </c>
      <c r="B204" s="1">
        <v>2026</v>
      </c>
      <c r="C204" s="1"/>
      <c r="D204" s="2" t="s">
        <v>224</v>
      </c>
      <c r="E204" s="5">
        <v>0</v>
      </c>
      <c r="F204" s="5">
        <v>0</v>
      </c>
      <c r="G204" s="5">
        <v>0</v>
      </c>
      <c r="H204" s="28">
        <f t="shared" si="8"/>
        <v>0</v>
      </c>
      <c r="I204" s="28"/>
      <c r="J204" s="26"/>
      <c r="K204" s="26"/>
      <c r="L204" s="26"/>
      <c r="M204" s="26"/>
    </row>
    <row r="205" spans="1:14" x14ac:dyDescent="0.3">
      <c r="A205" s="120" t="s">
        <v>608</v>
      </c>
      <c r="B205" s="66">
        <v>2026</v>
      </c>
      <c r="C205" s="1"/>
      <c r="D205" s="2" t="s">
        <v>225</v>
      </c>
      <c r="E205" s="5">
        <v>0</v>
      </c>
      <c r="F205" s="5">
        <v>0</v>
      </c>
      <c r="G205" s="5"/>
      <c r="H205" s="28"/>
      <c r="I205" s="28"/>
      <c r="J205" s="26"/>
      <c r="K205" s="26"/>
      <c r="L205" s="26"/>
      <c r="M205" s="26"/>
    </row>
    <row r="206" spans="1:14" x14ac:dyDescent="0.3">
      <c r="A206" s="120" t="s">
        <v>609</v>
      </c>
      <c r="B206" s="1">
        <v>2026</v>
      </c>
      <c r="C206" s="1"/>
      <c r="D206" s="2" t="s">
        <v>226</v>
      </c>
      <c r="E206" s="5">
        <v>0</v>
      </c>
      <c r="F206" s="5">
        <v>0</v>
      </c>
      <c r="G206" s="5">
        <v>0</v>
      </c>
      <c r="H206" s="28">
        <f>+G206+F206+E206</f>
        <v>0</v>
      </c>
      <c r="I206" s="28"/>
      <c r="J206" s="26"/>
      <c r="K206" s="26"/>
      <c r="L206" s="26"/>
      <c r="M206" s="26"/>
    </row>
    <row r="207" spans="1:14" x14ac:dyDescent="0.3">
      <c r="A207" s="120" t="s">
        <v>610</v>
      </c>
      <c r="B207" s="1">
        <v>2026</v>
      </c>
      <c r="C207" s="1"/>
      <c r="D207" s="21" t="s">
        <v>227</v>
      </c>
      <c r="E207" s="5">
        <v>0</v>
      </c>
      <c r="F207" s="5">
        <v>0</v>
      </c>
      <c r="G207" s="5">
        <v>0</v>
      </c>
      <c r="H207" s="28">
        <f>+G207+F207+E207</f>
        <v>0</v>
      </c>
      <c r="I207" s="28"/>
      <c r="J207" s="26"/>
      <c r="K207" s="26"/>
      <c r="L207" s="26"/>
      <c r="M207" s="26"/>
    </row>
    <row r="208" spans="1:14" x14ac:dyDescent="0.3">
      <c r="A208" s="120" t="s">
        <v>611</v>
      </c>
      <c r="B208" s="1">
        <v>2026</v>
      </c>
      <c r="C208" s="1"/>
      <c r="D208" s="2" t="s">
        <v>228</v>
      </c>
      <c r="E208" s="5">
        <v>0</v>
      </c>
      <c r="F208" s="5">
        <v>3</v>
      </c>
      <c r="G208" s="5">
        <v>8</v>
      </c>
      <c r="H208" s="28">
        <f>+G208+F208+E208</f>
        <v>11</v>
      </c>
      <c r="I208" s="28"/>
      <c r="J208" s="26"/>
      <c r="K208" s="26"/>
      <c r="L208" s="26"/>
      <c r="M208" s="26"/>
    </row>
    <row r="209" spans="1:13" x14ac:dyDescent="0.3">
      <c r="A209" s="120" t="s">
        <v>612</v>
      </c>
      <c r="B209" s="1">
        <v>2026</v>
      </c>
      <c r="C209" s="1"/>
      <c r="D209" s="59" t="s">
        <v>229</v>
      </c>
      <c r="E209" s="5">
        <v>0</v>
      </c>
      <c r="F209" s="5">
        <v>0</v>
      </c>
      <c r="G209" s="5">
        <v>0</v>
      </c>
      <c r="H209" s="28">
        <f>+G209+F209+E209</f>
        <v>0</v>
      </c>
      <c r="I209" s="28"/>
      <c r="J209" s="26"/>
      <c r="K209" s="26"/>
      <c r="L209" s="26"/>
      <c r="M209" s="26"/>
    </row>
    <row r="210" spans="1:13" x14ac:dyDescent="0.3">
      <c r="A210" s="120" t="s">
        <v>613</v>
      </c>
      <c r="B210" s="1">
        <v>2026</v>
      </c>
      <c r="C210" s="1"/>
      <c r="D210" s="68" t="s">
        <v>230</v>
      </c>
      <c r="E210" s="5">
        <v>0</v>
      </c>
      <c r="F210" s="5">
        <v>0</v>
      </c>
      <c r="G210" s="5">
        <v>0</v>
      </c>
      <c r="H210" s="28"/>
      <c r="I210" s="28"/>
      <c r="J210" s="26"/>
      <c r="K210" s="26"/>
      <c r="L210" s="26"/>
      <c r="M210" s="26"/>
    </row>
    <row r="211" spans="1:13" x14ac:dyDescent="0.3">
      <c r="A211" s="120" t="s">
        <v>614</v>
      </c>
      <c r="B211" s="1">
        <v>2026</v>
      </c>
      <c r="C211" s="1"/>
      <c r="D211" s="2" t="s">
        <v>231</v>
      </c>
      <c r="E211" s="5">
        <v>0</v>
      </c>
      <c r="F211" s="5">
        <v>0</v>
      </c>
      <c r="G211" s="5">
        <v>0</v>
      </c>
      <c r="H211" s="28">
        <f>+G211+F211+E211</f>
        <v>0</v>
      </c>
      <c r="I211" s="28"/>
      <c r="J211" s="26"/>
      <c r="K211" s="26"/>
      <c r="L211" s="26"/>
      <c r="M211" s="26"/>
    </row>
    <row r="212" spans="1:13" x14ac:dyDescent="0.3">
      <c r="A212" s="120" t="s">
        <v>615</v>
      </c>
      <c r="B212" s="1">
        <v>2026</v>
      </c>
      <c r="C212" s="1"/>
      <c r="D212" s="2" t="s">
        <v>232</v>
      </c>
      <c r="E212" s="5">
        <v>0</v>
      </c>
      <c r="F212" s="5">
        <v>0</v>
      </c>
      <c r="G212" s="5">
        <v>0</v>
      </c>
      <c r="H212" s="28">
        <f>+G212+F212+E212</f>
        <v>0</v>
      </c>
      <c r="I212" s="28"/>
      <c r="J212" s="26"/>
      <c r="K212" s="26"/>
      <c r="L212" s="26"/>
      <c r="M212" s="26"/>
    </row>
    <row r="213" spans="1:13" x14ac:dyDescent="0.3">
      <c r="A213" s="28"/>
      <c r="B213" s="1"/>
      <c r="C213" s="1"/>
      <c r="D213" s="2"/>
      <c r="E213" s="5"/>
      <c r="F213" s="28"/>
      <c r="G213" s="5"/>
      <c r="H213" s="28"/>
      <c r="I213" s="28"/>
      <c r="J213" s="26"/>
      <c r="K213" s="26"/>
      <c r="L213" s="26"/>
      <c r="M213" s="26"/>
    </row>
    <row r="214" spans="1:13" x14ac:dyDescent="0.3">
      <c r="A214" s="5"/>
      <c r="B214" s="1"/>
      <c r="C214" s="1"/>
      <c r="D214" s="2"/>
      <c r="E214" s="2"/>
      <c r="F214" s="5"/>
      <c r="G214" s="5"/>
      <c r="H214" s="28"/>
      <c r="I214" s="28"/>
      <c r="J214" s="26"/>
      <c r="K214" s="26"/>
      <c r="L214" s="26"/>
      <c r="M214" s="26"/>
    </row>
    <row r="215" spans="1:13" x14ac:dyDescent="0.3">
      <c r="A215" s="5"/>
      <c r="B215" s="1"/>
      <c r="C215" s="1"/>
      <c r="D215" s="2"/>
      <c r="E215" s="2"/>
      <c r="F215" s="5"/>
      <c r="G215" s="5"/>
      <c r="H215" s="28"/>
      <c r="I215" s="28"/>
      <c r="J215" s="26"/>
      <c r="K215" s="26"/>
      <c r="L215" s="26"/>
      <c r="M215" s="26"/>
    </row>
    <row r="216" spans="1:13" x14ac:dyDescent="0.3">
      <c r="A216" s="5"/>
      <c r="B216" s="1"/>
      <c r="C216" s="1"/>
      <c r="D216" s="2"/>
      <c r="E216" s="2"/>
      <c r="F216" s="5"/>
      <c r="G216" s="5"/>
      <c r="H216" s="28"/>
      <c r="I216" s="28"/>
      <c r="J216" s="26"/>
      <c r="K216" s="26"/>
      <c r="L216" s="26"/>
      <c r="M216" s="26"/>
    </row>
    <row r="217" spans="1:13" x14ac:dyDescent="0.3">
      <c r="A217" s="5"/>
      <c r="B217" s="1"/>
      <c r="C217" s="1"/>
      <c r="D217" s="2"/>
      <c r="E217" s="2"/>
      <c r="F217" s="5"/>
      <c r="G217" s="5"/>
      <c r="H217" s="28"/>
      <c r="I217" s="28"/>
      <c r="J217" s="26"/>
      <c r="K217" s="26"/>
      <c r="L217" s="26"/>
      <c r="M217" s="26"/>
    </row>
    <row r="218" spans="1:13" x14ac:dyDescent="0.3">
      <c r="A218" s="5"/>
      <c r="B218" s="1"/>
      <c r="C218" s="1"/>
      <c r="D218" s="2"/>
      <c r="E218" s="2"/>
      <c r="F218" s="5"/>
      <c r="G218" s="5"/>
      <c r="H218" s="28"/>
      <c r="I218" s="28"/>
      <c r="J218" s="26"/>
      <c r="K218" s="26"/>
      <c r="L218" s="26"/>
      <c r="M218" s="26"/>
    </row>
    <row r="219" spans="1:13" x14ac:dyDescent="0.3">
      <c r="A219" s="28"/>
      <c r="B219" s="1"/>
      <c r="C219" s="1"/>
      <c r="D219" s="21"/>
      <c r="E219" s="21"/>
      <c r="F219" s="28"/>
      <c r="G219" s="5"/>
      <c r="H219" s="28"/>
      <c r="I219" s="28"/>
      <c r="J219" s="26"/>
      <c r="K219" s="26"/>
      <c r="L219" s="26"/>
      <c r="M219" s="26"/>
    </row>
    <row r="220" spans="1:13" x14ac:dyDescent="0.3">
      <c r="A220" s="5"/>
      <c r="B220" s="1"/>
      <c r="C220" s="1"/>
      <c r="D220" s="2"/>
      <c r="E220" s="1"/>
      <c r="F220" s="28"/>
      <c r="G220" s="5"/>
      <c r="H220" s="28"/>
      <c r="I220" s="28"/>
      <c r="J220" s="26"/>
      <c r="K220" s="26"/>
      <c r="L220" s="26"/>
      <c r="M220" s="26"/>
    </row>
    <row r="221" spans="1:13" x14ac:dyDescent="0.3">
      <c r="A221" s="5"/>
      <c r="B221" s="1"/>
      <c r="C221" s="1"/>
      <c r="D221" s="2"/>
      <c r="E221" s="5"/>
      <c r="F221" s="28"/>
      <c r="G221" s="5"/>
      <c r="H221" s="28"/>
      <c r="I221" s="28"/>
      <c r="J221" s="26"/>
      <c r="K221" s="26"/>
      <c r="L221" s="26"/>
      <c r="M221" s="26"/>
    </row>
    <row r="222" spans="1:13" x14ac:dyDescent="0.3">
      <c r="A222" s="28"/>
      <c r="B222" s="1"/>
      <c r="C222" s="1"/>
      <c r="D222" s="2"/>
      <c r="E222" s="28"/>
      <c r="F222" s="28"/>
      <c r="G222" s="5"/>
      <c r="H222" s="28"/>
      <c r="I222" s="28"/>
      <c r="J222" s="26"/>
      <c r="K222" s="26"/>
      <c r="L222" s="26"/>
      <c r="M222" s="26"/>
    </row>
    <row r="223" spans="1:13" x14ac:dyDescent="0.3">
      <c r="A223" s="28"/>
      <c r="B223" s="1"/>
      <c r="C223" s="1"/>
      <c r="D223" s="2"/>
      <c r="E223" s="28"/>
      <c r="F223" s="28"/>
      <c r="G223" s="5"/>
      <c r="H223" s="28"/>
      <c r="I223" s="28"/>
      <c r="J223" s="26"/>
      <c r="K223" s="26"/>
      <c r="L223" s="26"/>
      <c r="M223" s="26"/>
    </row>
    <row r="224" spans="1:13" x14ac:dyDescent="0.3">
      <c r="A224" s="28"/>
      <c r="B224" s="1"/>
      <c r="C224" s="1"/>
      <c r="D224" s="2"/>
      <c r="E224" s="28"/>
      <c r="F224" s="28"/>
      <c r="G224" s="5"/>
      <c r="H224" s="28"/>
      <c r="I224" s="28"/>
      <c r="J224" s="26"/>
      <c r="K224" s="26"/>
      <c r="L224" s="26"/>
      <c r="M224" s="26"/>
    </row>
    <row r="225" spans="1:13" x14ac:dyDescent="0.3">
      <c r="A225" s="28"/>
      <c r="B225" s="16"/>
      <c r="C225" s="16"/>
      <c r="D225" s="21"/>
      <c r="E225" s="28"/>
      <c r="F225" s="28"/>
      <c r="G225" s="28"/>
      <c r="H225" s="28"/>
      <c r="I225" s="28"/>
      <c r="J225" s="26"/>
      <c r="K225" s="26"/>
      <c r="L225" s="26"/>
      <c r="M225" s="26"/>
    </row>
    <row r="226" spans="1:13" x14ac:dyDescent="0.3">
      <c r="A226" s="28"/>
      <c r="B226" s="16"/>
      <c r="C226" s="16"/>
      <c r="D226" s="21"/>
      <c r="E226" s="28"/>
      <c r="F226" s="28"/>
      <c r="G226" s="28"/>
      <c r="H226" s="28"/>
      <c r="I226" s="28"/>
      <c r="J226" s="26"/>
      <c r="K226" s="26"/>
      <c r="L226" s="26"/>
      <c r="M226" s="26"/>
    </row>
    <row r="227" spans="1:13" x14ac:dyDescent="0.3">
      <c r="A227" s="28"/>
      <c r="B227" s="16"/>
      <c r="C227" s="16"/>
      <c r="D227" s="21"/>
      <c r="E227" s="28"/>
      <c r="F227" s="28"/>
      <c r="G227" s="28"/>
      <c r="H227" s="28"/>
      <c r="I227" s="28"/>
      <c r="J227" s="26"/>
      <c r="K227" s="26"/>
      <c r="L227" s="26"/>
      <c r="M227" s="26"/>
    </row>
    <row r="228" spans="1:13" x14ac:dyDescent="0.3">
      <c r="A228" s="28"/>
      <c r="B228" s="16"/>
      <c r="C228" s="16"/>
      <c r="D228" s="21"/>
      <c r="E228" s="28"/>
      <c r="F228" s="28"/>
      <c r="G228" s="28"/>
      <c r="H228" s="28"/>
      <c r="I228" s="28"/>
      <c r="J228" s="26"/>
      <c r="K228" s="26"/>
      <c r="L228" s="26"/>
      <c r="M228" s="26"/>
    </row>
    <row r="229" spans="1:13" x14ac:dyDescent="0.3">
      <c r="A229" s="28"/>
      <c r="B229" s="16"/>
      <c r="C229" s="16"/>
      <c r="D229" s="21"/>
      <c r="E229" s="28"/>
      <c r="F229" s="28"/>
      <c r="G229" s="28"/>
      <c r="H229" s="28"/>
      <c r="I229" s="28"/>
      <c r="J229" s="26"/>
      <c r="K229" s="26"/>
      <c r="L229" s="26"/>
      <c r="M229" s="26"/>
    </row>
    <row r="230" spans="1:13" x14ac:dyDescent="0.3">
      <c r="A230" s="28"/>
      <c r="B230" s="16"/>
      <c r="C230" s="16"/>
      <c r="D230" s="21"/>
      <c r="E230" s="28"/>
      <c r="F230" s="28"/>
      <c r="G230" s="28"/>
      <c r="H230" s="28"/>
      <c r="I230" s="16"/>
      <c r="J230" s="26"/>
      <c r="K230" s="26"/>
      <c r="L230" s="26"/>
      <c r="M230" s="26"/>
    </row>
    <row r="231" spans="1:13" x14ac:dyDescent="0.3">
      <c r="A231" s="28"/>
      <c r="B231" s="16"/>
      <c r="C231" s="16"/>
      <c r="D231" s="21"/>
      <c r="E231" s="28"/>
      <c r="F231" s="28"/>
      <c r="G231" s="28"/>
      <c r="H231" s="28"/>
      <c r="I231" s="16"/>
      <c r="J231" s="26"/>
      <c r="K231" s="26"/>
      <c r="L231" s="26"/>
      <c r="M231" s="26"/>
    </row>
    <row r="232" spans="1:13" x14ac:dyDescent="0.3">
      <c r="A232" s="28"/>
      <c r="B232" s="16"/>
      <c r="C232" s="16"/>
      <c r="D232" s="21"/>
      <c r="E232" s="28"/>
      <c r="F232" s="28"/>
      <c r="G232" s="28"/>
      <c r="H232" s="28"/>
      <c r="I232" s="19"/>
      <c r="J232" s="26"/>
      <c r="K232" s="26"/>
      <c r="L232" s="26"/>
      <c r="M232" s="26"/>
    </row>
    <row r="233" spans="1:13" x14ac:dyDescent="0.3">
      <c r="A233" s="28"/>
      <c r="B233" s="16"/>
      <c r="C233" s="16"/>
      <c r="D233" s="21"/>
      <c r="E233" s="28"/>
      <c r="F233" s="16"/>
      <c r="G233" s="28"/>
      <c r="H233" s="28"/>
      <c r="I233" s="17"/>
      <c r="J233" s="26"/>
      <c r="K233" s="26"/>
      <c r="L233" s="26"/>
      <c r="M233" s="26"/>
    </row>
    <row r="234" spans="1:13" x14ac:dyDescent="0.3">
      <c r="A234" s="28"/>
      <c r="B234" s="16"/>
      <c r="C234" s="16"/>
      <c r="D234" s="21"/>
      <c r="E234" s="28"/>
      <c r="F234" s="16"/>
      <c r="G234" s="28"/>
      <c r="H234" s="28"/>
      <c r="I234" s="17"/>
      <c r="J234" s="26"/>
      <c r="K234" s="26"/>
      <c r="L234" s="26"/>
      <c r="M234" s="26"/>
    </row>
    <row r="235" spans="1:13" x14ac:dyDescent="0.3">
      <c r="A235" s="28"/>
      <c r="B235" s="16"/>
      <c r="C235" s="16"/>
      <c r="D235" s="21"/>
      <c r="E235" s="21"/>
      <c r="F235" s="16"/>
      <c r="G235" s="16"/>
      <c r="H235" s="16"/>
      <c r="I235" s="17"/>
      <c r="J235" s="26"/>
      <c r="K235" s="26"/>
      <c r="L235" s="26"/>
      <c r="M235" s="26"/>
    </row>
    <row r="236" spans="1:13" x14ac:dyDescent="0.3">
      <c r="A236" s="28"/>
      <c r="B236" s="16"/>
      <c r="C236" s="16"/>
      <c r="D236" s="21"/>
      <c r="E236" s="21"/>
      <c r="F236" s="27"/>
      <c r="G236" s="16"/>
      <c r="H236" s="16"/>
      <c r="I236" s="17"/>
      <c r="J236" s="26"/>
      <c r="K236" s="26"/>
      <c r="L236" s="26"/>
      <c r="M236" s="26"/>
    </row>
    <row r="237" spans="1:13" x14ac:dyDescent="0.3">
      <c r="A237" s="28"/>
      <c r="B237" s="16"/>
      <c r="C237" s="16"/>
      <c r="D237" s="21"/>
      <c r="E237" s="21"/>
      <c r="F237" s="27"/>
      <c r="G237" s="16"/>
      <c r="H237" s="16"/>
      <c r="I237" s="17"/>
      <c r="J237" s="26"/>
      <c r="K237" s="26"/>
      <c r="L237" s="26"/>
      <c r="M237" s="26"/>
    </row>
    <row r="238" spans="1:13" x14ac:dyDescent="0.3">
      <c r="A238" s="28"/>
      <c r="B238" s="16"/>
      <c r="C238" s="16"/>
      <c r="D238" s="21"/>
      <c r="E238" s="21"/>
      <c r="F238" s="16"/>
      <c r="G238" s="16"/>
      <c r="H238" s="16"/>
      <c r="I238" s="17"/>
      <c r="J238" s="26"/>
      <c r="K238" s="26"/>
      <c r="L238" s="26"/>
      <c r="M238" s="26"/>
    </row>
    <row r="239" spans="1:13" x14ac:dyDescent="0.3">
      <c r="A239" s="28"/>
      <c r="B239" s="16"/>
      <c r="C239" s="16"/>
      <c r="D239" s="21"/>
      <c r="E239" s="21"/>
      <c r="F239" s="16"/>
      <c r="G239" s="16"/>
      <c r="H239" s="16"/>
      <c r="I239" s="17"/>
      <c r="J239" s="26"/>
      <c r="K239" s="26"/>
      <c r="L239" s="26"/>
      <c r="M239" s="26"/>
    </row>
    <row r="240" spans="1:13" x14ac:dyDescent="0.3">
      <c r="A240" s="28"/>
      <c r="B240" s="16"/>
      <c r="C240" s="16"/>
      <c r="D240" s="21"/>
      <c r="E240" s="21"/>
      <c r="F240" s="16"/>
      <c r="G240" s="16"/>
      <c r="H240" s="16"/>
      <c r="I240" s="24"/>
      <c r="J240" s="26"/>
      <c r="K240" s="26"/>
      <c r="L240" s="26"/>
      <c r="M240" s="26"/>
    </row>
    <row r="241" spans="1:13" x14ac:dyDescent="0.3">
      <c r="A241" s="28"/>
      <c r="B241" s="16"/>
      <c r="C241" s="16"/>
      <c r="D241" s="21"/>
      <c r="E241" s="21"/>
      <c r="F241" s="16"/>
      <c r="G241" s="16"/>
      <c r="H241" s="16"/>
      <c r="I241" s="17"/>
      <c r="J241" s="26"/>
      <c r="K241" s="26"/>
      <c r="L241" s="26"/>
      <c r="M241" s="26"/>
    </row>
    <row r="242" spans="1:13" x14ac:dyDescent="0.3">
      <c r="A242" s="28"/>
      <c r="B242" s="16"/>
      <c r="C242" s="16"/>
      <c r="D242" s="21"/>
      <c r="E242" s="21"/>
      <c r="F242" s="16"/>
      <c r="G242" s="16"/>
      <c r="H242" s="16"/>
      <c r="I242" s="17"/>
      <c r="J242" s="26"/>
      <c r="K242" s="26"/>
      <c r="L242" s="26"/>
      <c r="M242" s="26"/>
    </row>
    <row r="243" spans="1:13" x14ac:dyDescent="0.3">
      <c r="A243" s="28"/>
      <c r="B243" s="16"/>
      <c r="C243" s="19"/>
      <c r="D243" s="18"/>
      <c r="E243" s="18"/>
      <c r="F243" s="16"/>
      <c r="G243" s="16"/>
      <c r="H243" s="16"/>
      <c r="I243" s="17"/>
      <c r="J243" s="26"/>
      <c r="K243" s="26"/>
      <c r="L243" s="26"/>
      <c r="M243" s="26"/>
    </row>
    <row r="244" spans="1:13" x14ac:dyDescent="0.3">
      <c r="A244" s="28"/>
      <c r="B244" s="16"/>
      <c r="C244" s="16"/>
      <c r="D244" s="21"/>
      <c r="E244" s="21"/>
      <c r="F244" s="16"/>
      <c r="G244" s="16"/>
      <c r="H244" s="16"/>
      <c r="I244" s="17"/>
      <c r="J244" s="26"/>
      <c r="K244" s="26"/>
      <c r="L244" s="26"/>
      <c r="M244" s="26"/>
    </row>
    <row r="245" spans="1:13" x14ac:dyDescent="0.3">
      <c r="A245" s="28"/>
      <c r="B245" s="16"/>
      <c r="C245" s="16"/>
      <c r="D245" s="21"/>
      <c r="E245" s="21"/>
      <c r="F245" s="16"/>
      <c r="G245" s="16"/>
      <c r="H245" s="16"/>
      <c r="I245" s="20"/>
      <c r="J245" s="26"/>
      <c r="K245" s="26"/>
      <c r="L245" s="26"/>
      <c r="M245" s="26"/>
    </row>
    <row r="246" spans="1:13" x14ac:dyDescent="0.3">
      <c r="A246" s="28"/>
      <c r="B246" s="16"/>
      <c r="C246" s="16"/>
      <c r="D246" s="21"/>
      <c r="E246" s="21"/>
      <c r="F246" s="19"/>
      <c r="G246" s="16"/>
      <c r="H246" s="16"/>
      <c r="I246" s="17"/>
      <c r="J246" s="26"/>
      <c r="K246" s="26"/>
      <c r="L246" s="26"/>
      <c r="M246" s="26"/>
    </row>
    <row r="247" spans="1:13" x14ac:dyDescent="0.3">
      <c r="A247" s="28"/>
      <c r="B247" s="16"/>
      <c r="C247" s="16"/>
      <c r="D247" s="21"/>
      <c r="E247" s="21"/>
      <c r="F247" s="16"/>
      <c r="G247" s="16"/>
      <c r="H247" s="16"/>
      <c r="I247" s="17"/>
      <c r="J247" s="26"/>
      <c r="K247" s="26"/>
      <c r="L247" s="26"/>
      <c r="M247" s="26"/>
    </row>
    <row r="248" spans="1:13" x14ac:dyDescent="0.3">
      <c r="A248" s="28"/>
      <c r="B248" s="16"/>
      <c r="C248" s="16"/>
      <c r="D248" s="21"/>
      <c r="E248" s="21"/>
      <c r="F248" s="16"/>
      <c r="G248" s="16"/>
      <c r="H248" s="16"/>
      <c r="I248" s="17"/>
      <c r="J248" s="26"/>
      <c r="K248" s="26"/>
      <c r="L248" s="26"/>
      <c r="M248" s="26"/>
    </row>
    <row r="249" spans="1:13" x14ac:dyDescent="0.3">
      <c r="A249" s="28"/>
      <c r="B249" s="16"/>
      <c r="C249" s="16"/>
      <c r="D249" s="18"/>
      <c r="E249" s="18"/>
      <c r="F249" s="16"/>
      <c r="G249" s="16"/>
      <c r="H249" s="16"/>
      <c r="I249" s="19"/>
      <c r="J249" s="26"/>
      <c r="K249" s="26"/>
      <c r="L249" s="26"/>
      <c r="M249" s="26"/>
    </row>
    <row r="250" spans="1:13" x14ac:dyDescent="0.3">
      <c r="A250" s="28"/>
      <c r="B250" s="16"/>
      <c r="C250" s="16"/>
      <c r="D250" s="21"/>
      <c r="E250" s="21"/>
      <c r="F250" s="16"/>
      <c r="G250" s="16"/>
      <c r="H250" s="16"/>
      <c r="I250" s="19"/>
      <c r="J250" s="26"/>
      <c r="K250" s="26"/>
      <c r="L250" s="26"/>
      <c r="M250" s="26"/>
    </row>
    <row r="251" spans="1:13" x14ac:dyDescent="0.3">
      <c r="A251" s="28"/>
      <c r="B251" s="16"/>
      <c r="C251" s="16"/>
      <c r="D251" s="21"/>
      <c r="E251" s="21"/>
      <c r="F251" s="16"/>
      <c r="G251" s="16"/>
      <c r="H251" s="16"/>
      <c r="I251" s="17"/>
      <c r="J251" s="26"/>
      <c r="K251" s="26"/>
      <c r="L251" s="26"/>
      <c r="M251" s="26"/>
    </row>
    <row r="252" spans="1:13" x14ac:dyDescent="0.3">
      <c r="A252" s="28"/>
      <c r="B252" s="16"/>
      <c r="C252" s="16"/>
      <c r="D252" s="18"/>
      <c r="E252" s="18"/>
      <c r="F252" s="19"/>
      <c r="G252" s="16"/>
      <c r="H252" s="16"/>
      <c r="I252" s="17"/>
      <c r="J252" s="26"/>
      <c r="K252" s="26"/>
      <c r="L252" s="26"/>
      <c r="M252" s="26"/>
    </row>
    <row r="253" spans="1:13" x14ac:dyDescent="0.3">
      <c r="A253" s="28"/>
      <c r="B253" s="16"/>
      <c r="C253" s="16"/>
      <c r="D253" s="21"/>
      <c r="E253" s="21"/>
      <c r="F253" s="16"/>
      <c r="G253" s="16"/>
      <c r="H253" s="16"/>
      <c r="I253" s="17"/>
      <c r="J253" s="26"/>
      <c r="K253" s="26"/>
      <c r="L253" s="26"/>
      <c r="M253" s="26"/>
    </row>
    <row r="254" spans="1:13" x14ac:dyDescent="0.3">
      <c r="A254" s="28"/>
      <c r="B254" s="16"/>
      <c r="C254" s="16"/>
      <c r="D254" s="21"/>
      <c r="E254" s="21"/>
      <c r="F254" s="16"/>
      <c r="G254" s="16"/>
      <c r="H254" s="16"/>
      <c r="I254" s="17"/>
      <c r="J254" s="26"/>
      <c r="K254" s="26"/>
      <c r="L254" s="26"/>
      <c r="M254" s="26"/>
    </row>
    <row r="255" spans="1:13" x14ac:dyDescent="0.3">
      <c r="A255" s="28"/>
      <c r="B255" s="16"/>
      <c r="C255" s="16"/>
      <c r="D255" s="21"/>
      <c r="E255" s="21"/>
      <c r="F255" s="16"/>
      <c r="G255" s="16"/>
      <c r="H255" s="16"/>
      <c r="I255" s="17"/>
      <c r="J255" s="26"/>
      <c r="K255" s="26"/>
      <c r="L255" s="26"/>
      <c r="M255" s="26"/>
    </row>
    <row r="256" spans="1:13" x14ac:dyDescent="0.3">
      <c r="A256" s="28"/>
      <c r="B256" s="16"/>
      <c r="C256" s="16"/>
      <c r="D256" s="18"/>
      <c r="E256" s="18"/>
      <c r="F256" s="19"/>
      <c r="G256" s="16"/>
      <c r="H256" s="16"/>
      <c r="I256" s="17"/>
      <c r="J256" s="26"/>
      <c r="K256" s="26"/>
      <c r="L256" s="26"/>
      <c r="M256" s="26"/>
    </row>
    <row r="257" spans="1:13" x14ac:dyDescent="0.3">
      <c r="A257" s="28"/>
      <c r="B257" s="16"/>
      <c r="C257" s="16"/>
      <c r="D257" s="18"/>
      <c r="E257" s="18"/>
      <c r="F257" s="16"/>
      <c r="G257" s="16"/>
      <c r="H257" s="16"/>
      <c r="I257" s="17"/>
      <c r="J257" s="26"/>
      <c r="K257" s="26"/>
      <c r="L257" s="26"/>
      <c r="M257" s="26"/>
    </row>
    <row r="258" spans="1:13" x14ac:dyDescent="0.3">
      <c r="A258" s="28"/>
      <c r="B258" s="16"/>
      <c r="C258" s="16"/>
      <c r="D258" s="21"/>
      <c r="E258" s="21"/>
      <c r="F258" s="16"/>
      <c r="G258" s="16"/>
      <c r="H258" s="16"/>
      <c r="I258" s="17"/>
      <c r="J258" s="26"/>
      <c r="K258" s="26"/>
      <c r="L258" s="26"/>
      <c r="M258" s="26"/>
    </row>
    <row r="259" spans="1:13" x14ac:dyDescent="0.3">
      <c r="A259" s="26"/>
      <c r="B259" s="16"/>
      <c r="C259" s="16"/>
      <c r="D259" s="21"/>
      <c r="E259" s="21"/>
      <c r="F259" s="16"/>
      <c r="G259" s="16"/>
      <c r="H259" s="16"/>
      <c r="I259" s="17"/>
      <c r="J259" s="26"/>
      <c r="K259" s="26"/>
      <c r="L259" s="26"/>
      <c r="M259" s="26"/>
    </row>
    <row r="260" spans="1:13" x14ac:dyDescent="0.3">
      <c r="A260" s="26"/>
      <c r="B260" s="16"/>
      <c r="C260" s="16"/>
      <c r="D260" s="21"/>
      <c r="E260" s="21"/>
      <c r="F260" s="16"/>
      <c r="G260" s="16"/>
      <c r="H260" s="16"/>
      <c r="I260" s="17"/>
      <c r="J260" s="26"/>
      <c r="K260" s="26"/>
      <c r="L260" s="26"/>
      <c r="M260" s="26"/>
    </row>
    <row r="261" spans="1:13" x14ac:dyDescent="0.3">
      <c r="A261" s="26"/>
      <c r="B261" s="16"/>
      <c r="C261" s="16"/>
      <c r="D261" s="21"/>
      <c r="E261" s="21"/>
      <c r="F261" s="16"/>
      <c r="G261" s="16"/>
      <c r="H261" s="16"/>
      <c r="I261" s="17"/>
      <c r="J261" s="26"/>
      <c r="K261" s="26"/>
      <c r="L261" s="26"/>
      <c r="M261" s="26"/>
    </row>
    <row r="262" spans="1:13" x14ac:dyDescent="0.3">
      <c r="A262" s="26"/>
      <c r="B262" s="16"/>
      <c r="C262" s="16"/>
      <c r="D262" s="21"/>
      <c r="E262" s="21"/>
      <c r="F262" s="16"/>
      <c r="G262" s="16"/>
      <c r="H262" s="16"/>
      <c r="I262" s="17"/>
      <c r="J262" s="26"/>
      <c r="K262" s="26"/>
      <c r="L262" s="26"/>
      <c r="M262" s="26"/>
    </row>
    <row r="263" spans="1:13" x14ac:dyDescent="0.3">
      <c r="A263" s="26"/>
      <c r="B263" s="16"/>
      <c r="C263" s="16"/>
      <c r="D263" s="21"/>
      <c r="E263" s="21"/>
      <c r="F263" s="16"/>
      <c r="G263" s="16"/>
      <c r="H263" s="16"/>
      <c r="I263" s="17"/>
      <c r="J263" s="26"/>
      <c r="K263" s="26"/>
      <c r="L263" s="26"/>
      <c r="M263" s="26"/>
    </row>
    <row r="264" spans="1:13" x14ac:dyDescent="0.3">
      <c r="A264" s="26"/>
      <c r="B264" s="16"/>
      <c r="C264" s="16"/>
      <c r="D264" s="21"/>
      <c r="E264" s="21"/>
      <c r="F264" s="16"/>
      <c r="G264" s="16"/>
      <c r="H264" s="16"/>
      <c r="I264" s="17"/>
      <c r="J264" s="26"/>
      <c r="K264" s="26"/>
      <c r="L264" s="26"/>
      <c r="M264" s="26"/>
    </row>
    <row r="265" spans="1:13" x14ac:dyDescent="0.3">
      <c r="A265" s="26"/>
      <c r="B265" s="16"/>
      <c r="C265" s="16"/>
      <c r="D265" s="21"/>
      <c r="E265" s="21"/>
      <c r="F265" s="16"/>
      <c r="G265" s="16"/>
      <c r="H265" s="16"/>
      <c r="I265" s="17"/>
      <c r="J265" s="26"/>
      <c r="K265" s="26"/>
      <c r="L265" s="26"/>
      <c r="M265" s="26"/>
    </row>
    <row r="266" spans="1:13" x14ac:dyDescent="0.3">
      <c r="A266" s="26"/>
      <c r="B266" s="16"/>
      <c r="C266" s="16"/>
      <c r="D266" s="21"/>
      <c r="E266" s="21"/>
      <c r="F266" s="16"/>
      <c r="G266" s="16"/>
      <c r="H266" s="16"/>
      <c r="I266" s="17"/>
      <c r="J266" s="26"/>
      <c r="K266" s="26"/>
      <c r="L266" s="26"/>
      <c r="M266" s="26"/>
    </row>
    <row r="267" spans="1:13" x14ac:dyDescent="0.3">
      <c r="A267" s="26"/>
      <c r="B267" s="16"/>
      <c r="C267" s="16"/>
      <c r="D267" s="21"/>
      <c r="E267" s="21"/>
      <c r="F267" s="16"/>
      <c r="G267" s="16"/>
      <c r="H267" s="16"/>
      <c r="I267" s="17"/>
      <c r="J267" s="26"/>
      <c r="K267" s="26"/>
      <c r="L267" s="26"/>
      <c r="M267" s="26"/>
    </row>
    <row r="268" spans="1:13" x14ac:dyDescent="0.3">
      <c r="A268" s="26"/>
      <c r="B268" s="16"/>
      <c r="C268" s="16"/>
      <c r="D268" s="21"/>
      <c r="E268" s="21"/>
      <c r="F268" s="16"/>
      <c r="G268" s="16"/>
      <c r="H268" s="16"/>
      <c r="I268" s="17"/>
      <c r="J268" s="26"/>
      <c r="K268" s="26"/>
      <c r="L268" s="26"/>
      <c r="M268" s="26"/>
    </row>
    <row r="269" spans="1:13" x14ac:dyDescent="0.3">
      <c r="A269" s="26"/>
      <c r="B269" s="16"/>
      <c r="C269" s="16"/>
      <c r="D269" s="21"/>
      <c r="E269" s="21"/>
      <c r="F269" s="16"/>
      <c r="G269" s="16"/>
      <c r="H269" s="16"/>
      <c r="I269" s="17"/>
      <c r="J269" s="26"/>
      <c r="K269" s="26"/>
      <c r="L269" s="26"/>
      <c r="M269" s="26"/>
    </row>
    <row r="270" spans="1:13" x14ac:dyDescent="0.3">
      <c r="A270" s="26"/>
      <c r="B270" s="16"/>
      <c r="C270" s="16"/>
      <c r="D270" s="21"/>
      <c r="E270" s="21"/>
      <c r="F270" s="16"/>
      <c r="G270" s="16"/>
      <c r="H270" s="16"/>
      <c r="I270" s="18"/>
      <c r="J270" s="26"/>
      <c r="K270" s="26"/>
      <c r="L270" s="26"/>
      <c r="M270" s="26"/>
    </row>
    <row r="271" spans="1:13" x14ac:dyDescent="0.3">
      <c r="A271" s="26"/>
      <c r="B271" s="16"/>
      <c r="C271" s="16"/>
      <c r="D271" s="21"/>
      <c r="E271" s="21"/>
      <c r="F271" s="16"/>
      <c r="G271" s="16"/>
      <c r="H271" s="16"/>
      <c r="I271" s="18"/>
      <c r="J271" s="26"/>
      <c r="K271" s="26"/>
      <c r="L271" s="26"/>
      <c r="M271" s="26"/>
    </row>
    <row r="272" spans="1:13" x14ac:dyDescent="0.3">
      <c r="A272" s="26"/>
      <c r="B272" s="16"/>
      <c r="C272" s="16"/>
      <c r="D272" s="21"/>
      <c r="E272" s="21"/>
      <c r="F272" s="16"/>
      <c r="G272" s="16"/>
      <c r="H272" s="16"/>
      <c r="I272" s="18"/>
      <c r="J272" s="26"/>
      <c r="K272" s="26"/>
      <c r="L272" s="26"/>
      <c r="M272" s="26"/>
    </row>
    <row r="273" spans="1:13" x14ac:dyDescent="0.3">
      <c r="A273" s="26"/>
      <c r="B273" s="16"/>
      <c r="C273" s="16"/>
      <c r="D273" s="21"/>
      <c r="E273" s="21"/>
      <c r="F273" s="16"/>
      <c r="G273" s="16"/>
      <c r="H273" s="16"/>
      <c r="I273" s="18"/>
      <c r="J273" s="26"/>
      <c r="K273" s="26"/>
      <c r="L273" s="26"/>
      <c r="M273" s="26"/>
    </row>
    <row r="274" spans="1:13" x14ac:dyDescent="0.3">
      <c r="A274" s="26"/>
      <c r="B274" s="16"/>
      <c r="C274" s="16"/>
      <c r="D274" s="21"/>
      <c r="E274" s="21"/>
      <c r="F274" s="16"/>
      <c r="G274" s="16"/>
      <c r="H274" s="16"/>
      <c r="I274" s="17"/>
      <c r="J274" s="26"/>
      <c r="K274" s="26"/>
      <c r="L274" s="26"/>
      <c r="M274" s="26"/>
    </row>
    <row r="275" spans="1:13" x14ac:dyDescent="0.3">
      <c r="A275" s="26"/>
      <c r="B275" s="16"/>
      <c r="C275" s="16"/>
      <c r="D275" s="21"/>
      <c r="E275" s="21"/>
      <c r="F275" s="16"/>
      <c r="G275" s="16"/>
      <c r="H275" s="16"/>
      <c r="I275" s="18"/>
      <c r="J275" s="26"/>
      <c r="K275" s="26"/>
      <c r="L275" s="26"/>
      <c r="M275" s="26"/>
    </row>
    <row r="276" spans="1:13" x14ac:dyDescent="0.3">
      <c r="A276" s="26"/>
      <c r="B276" s="16"/>
      <c r="C276" s="16"/>
      <c r="D276" s="21"/>
      <c r="E276" s="21"/>
      <c r="F276" s="16"/>
      <c r="G276" s="16"/>
      <c r="H276" s="16"/>
      <c r="I276" s="17"/>
      <c r="J276" s="26"/>
      <c r="K276" s="26"/>
      <c r="L276" s="26"/>
      <c r="M276" s="26"/>
    </row>
    <row r="277" spans="1:13" x14ac:dyDescent="0.3">
      <c r="A277" s="26"/>
      <c r="B277" s="16"/>
      <c r="C277" s="16"/>
      <c r="D277" s="21"/>
      <c r="E277" s="21"/>
      <c r="F277" s="16"/>
      <c r="G277" s="16"/>
      <c r="H277" s="16"/>
      <c r="I277" s="17"/>
      <c r="J277" s="26"/>
      <c r="K277" s="26"/>
      <c r="L277" s="26"/>
      <c r="M277" s="26"/>
    </row>
    <row r="278" spans="1:13" x14ac:dyDescent="0.3">
      <c r="A278" s="26"/>
      <c r="B278" s="16"/>
      <c r="C278" s="16"/>
      <c r="D278" s="21"/>
      <c r="E278" s="21"/>
      <c r="F278" s="16"/>
      <c r="G278" s="16"/>
      <c r="H278" s="16"/>
      <c r="I278" s="17"/>
      <c r="J278" s="26"/>
      <c r="K278" s="26"/>
      <c r="L278" s="26"/>
      <c r="M278" s="26"/>
    </row>
    <row r="279" spans="1:13" x14ac:dyDescent="0.3">
      <c r="A279" s="26"/>
      <c r="B279" s="16"/>
      <c r="C279" s="21"/>
      <c r="D279" s="21"/>
      <c r="E279" s="21"/>
      <c r="F279" s="25"/>
      <c r="G279" s="16"/>
      <c r="H279" s="16"/>
      <c r="I279" s="17"/>
      <c r="J279" s="26"/>
      <c r="K279" s="26"/>
      <c r="L279" s="26"/>
      <c r="M279" s="26"/>
    </row>
    <row r="280" spans="1:13" x14ac:dyDescent="0.3">
      <c r="A280" s="26"/>
      <c r="B280" s="16"/>
      <c r="C280" s="21"/>
      <c r="D280" s="21"/>
      <c r="E280" s="21"/>
      <c r="F280" s="25"/>
      <c r="G280" s="16"/>
      <c r="H280" s="16"/>
      <c r="I280" s="26"/>
      <c r="J280" s="26"/>
      <c r="K280" s="26"/>
      <c r="L280" s="26"/>
      <c r="M280" s="26"/>
    </row>
    <row r="281" spans="1:13" x14ac:dyDescent="0.3">
      <c r="A281" s="26"/>
      <c r="B281" s="16"/>
      <c r="C281" s="16"/>
      <c r="D281" s="21"/>
      <c r="E281" s="21"/>
      <c r="F281" s="16"/>
      <c r="G281" s="16"/>
      <c r="H281" s="16"/>
      <c r="I281" s="26"/>
      <c r="J281" s="26"/>
      <c r="K281" s="26"/>
      <c r="L281" s="26"/>
      <c r="M281" s="26"/>
    </row>
    <row r="282" spans="1:13" x14ac:dyDescent="0.3">
      <c r="A282" s="26"/>
      <c r="B282" s="16"/>
      <c r="C282" s="16"/>
      <c r="D282" s="21"/>
      <c r="E282" s="21"/>
      <c r="F282" s="16"/>
      <c r="G282" s="16"/>
      <c r="H282" s="16"/>
      <c r="I282" s="26"/>
      <c r="J282" s="26"/>
      <c r="K282" s="26"/>
      <c r="L282" s="26"/>
      <c r="M282" s="26"/>
    </row>
    <row r="283" spans="1:13" x14ac:dyDescent="0.3">
      <c r="A283" s="26"/>
      <c r="B283" s="16"/>
      <c r="C283" s="16"/>
      <c r="D283" s="21"/>
      <c r="E283" s="21"/>
      <c r="F283" s="16"/>
      <c r="G283" s="16"/>
      <c r="H283" s="16"/>
      <c r="I283" s="26"/>
      <c r="J283" s="26"/>
      <c r="K283" s="26"/>
      <c r="L283" s="26"/>
      <c r="M283" s="26"/>
    </row>
    <row r="284" spans="1:13" x14ac:dyDescent="0.3">
      <c r="A284" s="13"/>
      <c r="B284" s="16"/>
      <c r="C284" s="16"/>
      <c r="D284" s="21"/>
      <c r="E284" s="21"/>
      <c r="F284" s="16"/>
      <c r="G284" s="16"/>
      <c r="H284" s="16"/>
      <c r="I284" s="26"/>
      <c r="J284" s="26"/>
      <c r="K284" s="26"/>
      <c r="L284" s="13"/>
      <c r="M284" s="13"/>
    </row>
    <row r="285" spans="1:13" x14ac:dyDescent="0.3">
      <c r="A285" s="13"/>
      <c r="B285" s="16"/>
      <c r="C285" s="16"/>
      <c r="D285" s="21"/>
      <c r="E285" s="21"/>
      <c r="F285" s="16"/>
      <c r="G285" s="16"/>
      <c r="H285" s="16"/>
      <c r="I285" s="26"/>
      <c r="J285" s="26"/>
      <c r="K285" s="13"/>
      <c r="L285" s="13"/>
      <c r="M285" s="13"/>
    </row>
    <row r="286" spans="1:13" x14ac:dyDescent="0.3">
      <c r="A286" s="13"/>
      <c r="B286" s="16"/>
      <c r="C286" s="16"/>
      <c r="D286" s="21"/>
      <c r="E286" s="21"/>
      <c r="F286" s="16"/>
      <c r="G286" s="16"/>
      <c r="H286" s="16"/>
      <c r="I286" s="26"/>
      <c r="J286" s="26"/>
      <c r="K286" s="13"/>
      <c r="L286" s="13"/>
      <c r="M286" s="13"/>
    </row>
    <row r="287" spans="1:13" x14ac:dyDescent="0.3">
      <c r="A287" s="13"/>
      <c r="B287" s="16"/>
      <c r="C287" s="26"/>
      <c r="D287" s="26"/>
      <c r="E287" s="26"/>
      <c r="F287" s="26"/>
      <c r="G287" s="26"/>
      <c r="H287" s="26"/>
      <c r="I287" s="26"/>
      <c r="J287" s="26"/>
      <c r="K287" s="13"/>
      <c r="L287" s="13"/>
      <c r="M287" s="13"/>
    </row>
    <row r="288" spans="1:13" x14ac:dyDescent="0.35">
      <c r="A288" s="13"/>
      <c r="B288" s="26"/>
      <c r="C288" s="26"/>
      <c r="D288" s="26"/>
      <c r="E288" s="26"/>
      <c r="F288" s="26"/>
      <c r="G288" s="26"/>
      <c r="H288" s="26"/>
      <c r="I288" s="26"/>
      <c r="J288" s="26"/>
      <c r="K288" s="13"/>
      <c r="L288" s="13"/>
      <c r="M288" s="13"/>
    </row>
    <row r="289" spans="2:10" x14ac:dyDescent="0.35">
      <c r="B289" s="37"/>
      <c r="C289" s="37"/>
      <c r="D289" s="37"/>
      <c r="E289" s="37"/>
      <c r="F289" s="37"/>
      <c r="G289" s="37"/>
      <c r="H289" s="37"/>
      <c r="I289" s="37"/>
      <c r="J289" s="22"/>
    </row>
    <row r="290" spans="2:10" x14ac:dyDescent="0.35">
      <c r="B290" s="26"/>
      <c r="C290" s="26"/>
      <c r="D290" s="26"/>
      <c r="E290" s="26"/>
      <c r="F290" s="26"/>
      <c r="G290" s="26"/>
      <c r="H290" s="26"/>
      <c r="I290" s="26"/>
      <c r="J290" s="22"/>
    </row>
    <row r="291" spans="2:10" x14ac:dyDescent="0.35">
      <c r="B291" s="26"/>
      <c r="C291" s="26"/>
      <c r="D291" s="26"/>
      <c r="E291" s="26"/>
      <c r="F291" s="26"/>
      <c r="G291" s="26"/>
      <c r="H291" s="26"/>
      <c r="I291" s="26"/>
      <c r="J291" s="22"/>
    </row>
    <row r="292" spans="2:10" x14ac:dyDescent="0.35">
      <c r="B292" s="26"/>
      <c r="C292" s="26"/>
      <c r="D292" s="26"/>
      <c r="E292" s="26"/>
      <c r="F292" s="26"/>
      <c r="G292" s="26"/>
      <c r="H292" s="26"/>
      <c r="I292" s="22"/>
      <c r="J292" s="22"/>
    </row>
    <row r="293" spans="2:10" x14ac:dyDescent="0.35">
      <c r="B293" s="37"/>
      <c r="C293" s="37"/>
      <c r="D293" s="37"/>
      <c r="E293" s="37"/>
      <c r="F293" s="37"/>
      <c r="G293" s="37"/>
      <c r="H293" s="37"/>
      <c r="I293" s="22"/>
      <c r="J293" s="22"/>
    </row>
    <row r="294" spans="2:10" x14ac:dyDescent="0.35">
      <c r="B294" s="26"/>
      <c r="C294" s="26"/>
      <c r="D294" s="26"/>
      <c r="E294" s="26"/>
      <c r="F294" s="26"/>
      <c r="G294" s="26"/>
      <c r="H294" s="26"/>
      <c r="I294" s="22"/>
      <c r="J294" s="22"/>
    </row>
    <row r="295" spans="2:10" x14ac:dyDescent="0.35">
      <c r="B295" s="26"/>
      <c r="C295" s="26"/>
      <c r="D295" s="26"/>
      <c r="E295" s="26"/>
      <c r="F295" s="26"/>
      <c r="G295" s="26"/>
      <c r="H295" s="26"/>
      <c r="I295" s="22"/>
      <c r="J295" s="22"/>
    </row>
    <row r="296" spans="2:10" x14ac:dyDescent="0.35">
      <c r="B296" s="26"/>
      <c r="C296" s="26"/>
      <c r="D296" s="26"/>
      <c r="E296" s="26"/>
      <c r="F296" s="26"/>
      <c r="G296" s="26"/>
      <c r="H296" s="26"/>
      <c r="I296" s="22"/>
      <c r="J296" s="22"/>
    </row>
    <row r="297" spans="2:10" x14ac:dyDescent="0.35">
      <c r="B297" s="13"/>
      <c r="C297" s="13"/>
      <c r="D297" s="13"/>
      <c r="E297" s="13"/>
      <c r="F297" s="13"/>
      <c r="G297" s="13"/>
      <c r="H297" s="13"/>
    </row>
    <row r="298" spans="2:10" x14ac:dyDescent="0.35">
      <c r="B298" s="13"/>
      <c r="C298" s="13"/>
      <c r="D298" s="13"/>
      <c r="E298" s="13"/>
      <c r="F298" s="13"/>
      <c r="G298" s="13"/>
      <c r="H298" s="13"/>
    </row>
  </sheetData>
  <sortState xmlns:xlrd2="http://schemas.microsoft.com/office/spreadsheetml/2017/richdata2" ref="B10:H212">
    <sortCondition ref="D10:D212"/>
  </sortState>
  <phoneticPr fontId="27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0"/>
  <sheetViews>
    <sheetView workbookViewId="0">
      <selection activeCell="F72" sqref="F72"/>
    </sheetView>
  </sheetViews>
  <sheetFormatPr defaultRowHeight="15.5" x14ac:dyDescent="0.35"/>
  <cols>
    <col min="1" max="1" width="5.53515625" customWidth="1"/>
    <col min="2" max="2" width="5.765625" customWidth="1"/>
    <col min="3" max="3" width="19.4609375" customWidth="1"/>
  </cols>
  <sheetData>
    <row r="1" spans="1:8" x14ac:dyDescent="0.3">
      <c r="A1" s="15" t="s">
        <v>266</v>
      </c>
      <c r="B1" s="6"/>
      <c r="C1" s="6"/>
      <c r="D1" s="10"/>
      <c r="E1" s="4"/>
      <c r="F1" s="4"/>
      <c r="G1" s="4" t="s">
        <v>267</v>
      </c>
      <c r="H1" s="1"/>
    </row>
    <row r="2" spans="1:8" x14ac:dyDescent="0.3">
      <c r="A2" s="7"/>
      <c r="B2" s="2"/>
      <c r="C2" s="2" t="s">
        <v>268</v>
      </c>
      <c r="D2" s="1"/>
      <c r="E2" s="1"/>
      <c r="F2" s="1"/>
      <c r="G2" s="1"/>
      <c r="H2" s="1"/>
    </row>
    <row r="3" spans="1:8" x14ac:dyDescent="0.3">
      <c r="A3" s="7"/>
      <c r="B3" s="2"/>
      <c r="C3" s="2"/>
      <c r="D3" s="1"/>
      <c r="E3" s="1"/>
      <c r="F3" s="1"/>
      <c r="G3" s="1"/>
      <c r="H3" s="1"/>
    </row>
    <row r="4" spans="1:8" x14ac:dyDescent="0.3">
      <c r="A4" s="5" t="s">
        <v>7</v>
      </c>
      <c r="B4" s="8"/>
      <c r="C4" s="2"/>
      <c r="D4" s="1" t="s">
        <v>8</v>
      </c>
      <c r="E4" s="1"/>
      <c r="F4" s="1"/>
      <c r="G4" s="9"/>
      <c r="H4" s="9"/>
    </row>
    <row r="5" spans="1:8" x14ac:dyDescent="0.3">
      <c r="A5" s="5"/>
      <c r="B5" s="3"/>
      <c r="C5" s="2"/>
      <c r="D5" s="1" t="s">
        <v>269</v>
      </c>
      <c r="E5" s="1"/>
      <c r="F5" s="1"/>
      <c r="G5" s="1"/>
      <c r="H5" s="1"/>
    </row>
    <row r="6" spans="1:8" x14ac:dyDescent="0.3">
      <c r="A6" s="5"/>
      <c r="B6" s="1" t="s">
        <v>18</v>
      </c>
      <c r="C6" s="2"/>
      <c r="D6" s="1"/>
      <c r="E6" s="1"/>
      <c r="F6" s="1"/>
      <c r="G6" s="1"/>
      <c r="H6" s="1"/>
    </row>
    <row r="7" spans="1:8" x14ac:dyDescent="0.3">
      <c r="A7" s="5"/>
      <c r="B7" s="1" t="s">
        <v>24</v>
      </c>
      <c r="C7" s="2" t="s">
        <v>25</v>
      </c>
      <c r="D7" s="1"/>
      <c r="E7" s="1"/>
      <c r="F7" s="1"/>
      <c r="G7" s="1"/>
      <c r="H7" s="1"/>
    </row>
    <row r="8" spans="1:8" x14ac:dyDescent="0.3">
      <c r="A8" s="12"/>
      <c r="B8" s="1"/>
      <c r="C8" s="11"/>
      <c r="D8" s="14"/>
      <c r="E8" s="1"/>
      <c r="F8" s="1"/>
      <c r="G8" s="1"/>
      <c r="H8" s="1"/>
    </row>
    <row r="9" spans="1:8" x14ac:dyDescent="0.35">
      <c r="A9" s="28">
        <v>1</v>
      </c>
      <c r="B9" s="1" t="s">
        <v>267</v>
      </c>
      <c r="C9" s="11" t="s">
        <v>270</v>
      </c>
      <c r="D9" s="14">
        <v>1</v>
      </c>
      <c r="E9" s="30">
        <v>45062</v>
      </c>
      <c r="F9" s="1"/>
      <c r="G9" s="1"/>
      <c r="H9" s="1"/>
    </row>
    <row r="10" spans="1:8" x14ac:dyDescent="0.3">
      <c r="A10" s="28">
        <f t="shared" ref="A10:A42" si="0">A9+1</f>
        <v>2</v>
      </c>
      <c r="B10" s="1" t="s">
        <v>267</v>
      </c>
      <c r="C10" s="11" t="s">
        <v>271</v>
      </c>
      <c r="D10" s="14">
        <v>1</v>
      </c>
      <c r="E10" s="30">
        <v>45474</v>
      </c>
      <c r="F10" s="1"/>
      <c r="G10" s="16"/>
      <c r="H10" s="17"/>
    </row>
    <row r="11" spans="1:8" x14ac:dyDescent="0.35">
      <c r="A11" s="28">
        <f>A10+1</f>
        <v>3</v>
      </c>
      <c r="B11" s="1" t="s">
        <v>267</v>
      </c>
      <c r="C11" s="31" t="s">
        <v>272</v>
      </c>
      <c r="D11" s="33">
        <v>1</v>
      </c>
      <c r="E11" s="30">
        <v>44880</v>
      </c>
      <c r="F11" s="1"/>
      <c r="G11" s="16"/>
      <c r="H11" s="17"/>
    </row>
    <row r="12" spans="1:8" x14ac:dyDescent="0.35">
      <c r="A12" s="28">
        <f t="shared" si="0"/>
        <v>4</v>
      </c>
      <c r="B12" s="1" t="s">
        <v>267</v>
      </c>
      <c r="C12" s="31" t="s">
        <v>273</v>
      </c>
      <c r="D12" s="33">
        <v>1</v>
      </c>
      <c r="E12" s="30">
        <v>45496</v>
      </c>
      <c r="F12" s="1"/>
      <c r="G12" s="16"/>
      <c r="H12" s="16"/>
    </row>
    <row r="13" spans="1:8" x14ac:dyDescent="0.35">
      <c r="A13" s="28">
        <f t="shared" si="0"/>
        <v>5</v>
      </c>
      <c r="B13" s="1" t="s">
        <v>267</v>
      </c>
      <c r="C13" s="31" t="s">
        <v>42</v>
      </c>
      <c r="D13" s="33">
        <v>1</v>
      </c>
      <c r="E13" s="30">
        <v>45594</v>
      </c>
      <c r="F13" s="1"/>
      <c r="G13" s="16"/>
      <c r="H13" s="17"/>
    </row>
    <row r="14" spans="1:8" x14ac:dyDescent="0.35">
      <c r="A14" s="28">
        <f t="shared" si="0"/>
        <v>6</v>
      </c>
      <c r="B14" s="16" t="s">
        <v>274</v>
      </c>
      <c r="C14" s="31" t="s">
        <v>275</v>
      </c>
      <c r="D14" s="33">
        <v>1</v>
      </c>
      <c r="E14" s="30">
        <v>45356</v>
      </c>
      <c r="F14" s="1"/>
      <c r="G14" s="16"/>
      <c r="H14" s="17"/>
    </row>
    <row r="15" spans="1:8" x14ac:dyDescent="0.35">
      <c r="A15" s="28">
        <f t="shared" si="0"/>
        <v>7</v>
      </c>
      <c r="B15" s="16" t="s">
        <v>267</v>
      </c>
      <c r="C15" s="31" t="s">
        <v>276</v>
      </c>
      <c r="D15" s="33">
        <v>1</v>
      </c>
      <c r="E15" s="30">
        <v>45559</v>
      </c>
      <c r="F15" s="1"/>
      <c r="G15" s="29"/>
      <c r="H15" s="17"/>
    </row>
    <row r="16" spans="1:8" x14ac:dyDescent="0.3">
      <c r="A16" s="28">
        <f t="shared" si="0"/>
        <v>8</v>
      </c>
      <c r="B16" s="16" t="s">
        <v>274</v>
      </c>
      <c r="C16" s="21" t="s">
        <v>277</v>
      </c>
      <c r="D16" s="1">
        <v>2</v>
      </c>
      <c r="E16" s="16"/>
      <c r="F16" s="29">
        <v>45118</v>
      </c>
      <c r="G16" s="29"/>
      <c r="H16" s="17"/>
    </row>
    <row r="17" spans="1:9" x14ac:dyDescent="0.3">
      <c r="A17" s="28">
        <f t="shared" si="0"/>
        <v>9</v>
      </c>
      <c r="B17" s="16" t="s">
        <v>267</v>
      </c>
      <c r="C17" s="21" t="s">
        <v>278</v>
      </c>
      <c r="D17" s="1">
        <v>2</v>
      </c>
      <c r="E17" s="29">
        <v>45111</v>
      </c>
      <c r="F17" s="16"/>
      <c r="G17" s="29"/>
      <c r="H17" s="17"/>
    </row>
    <row r="18" spans="1:9" x14ac:dyDescent="0.3">
      <c r="A18" s="28">
        <f t="shared" si="0"/>
        <v>10</v>
      </c>
      <c r="B18" s="16" t="s">
        <v>267</v>
      </c>
      <c r="C18" s="21" t="s">
        <v>279</v>
      </c>
      <c r="D18" s="1">
        <v>1</v>
      </c>
      <c r="E18" s="29">
        <v>45524</v>
      </c>
      <c r="F18" s="16"/>
      <c r="G18" s="16"/>
      <c r="H18" s="17"/>
    </row>
    <row r="19" spans="1:9" x14ac:dyDescent="0.3">
      <c r="A19" s="28">
        <f>A18+1</f>
        <v>11</v>
      </c>
      <c r="B19" s="16" t="s">
        <v>267</v>
      </c>
      <c r="C19" s="21" t="s">
        <v>280</v>
      </c>
      <c r="D19" s="1">
        <v>1</v>
      </c>
      <c r="E19" s="29">
        <v>45559</v>
      </c>
      <c r="F19" s="16"/>
      <c r="G19" s="16"/>
      <c r="H19" s="17"/>
    </row>
    <row r="20" spans="1:9" x14ac:dyDescent="0.3">
      <c r="A20" s="28">
        <f t="shared" si="0"/>
        <v>12</v>
      </c>
      <c r="B20" s="16" t="s">
        <v>267</v>
      </c>
      <c r="C20" s="21" t="s">
        <v>281</v>
      </c>
      <c r="D20" s="1">
        <v>1</v>
      </c>
      <c r="E20" s="29">
        <v>44910</v>
      </c>
      <c r="F20" s="16"/>
      <c r="G20" s="16"/>
      <c r="H20" s="17"/>
      <c r="I20" s="32"/>
    </row>
    <row r="21" spans="1:9" x14ac:dyDescent="0.3">
      <c r="A21" s="28">
        <f t="shared" si="0"/>
        <v>13</v>
      </c>
      <c r="B21" s="16" t="s">
        <v>267</v>
      </c>
      <c r="C21" s="21" t="s">
        <v>282</v>
      </c>
      <c r="D21" s="1">
        <v>1</v>
      </c>
      <c r="E21" s="29">
        <v>44943</v>
      </c>
      <c r="F21" s="19"/>
      <c r="G21" s="16"/>
      <c r="H21" s="17"/>
    </row>
    <row r="22" spans="1:9" x14ac:dyDescent="0.3">
      <c r="A22" s="28">
        <f t="shared" si="0"/>
        <v>14</v>
      </c>
      <c r="B22" s="16" t="s">
        <v>267</v>
      </c>
      <c r="C22" s="21" t="s">
        <v>283</v>
      </c>
      <c r="D22" s="1">
        <v>1</v>
      </c>
      <c r="E22" s="29">
        <v>45321</v>
      </c>
      <c r="F22" s="19"/>
      <c r="G22" s="16"/>
      <c r="H22" s="17"/>
    </row>
    <row r="23" spans="1:9" x14ac:dyDescent="0.3">
      <c r="A23" s="28">
        <f t="shared" si="0"/>
        <v>15</v>
      </c>
      <c r="B23" s="16" t="s">
        <v>267</v>
      </c>
      <c r="C23" s="21" t="s">
        <v>284</v>
      </c>
      <c r="D23" s="1">
        <v>1</v>
      </c>
      <c r="E23" s="29">
        <v>45174</v>
      </c>
      <c r="F23" s="19"/>
      <c r="G23" s="16"/>
      <c r="H23" s="17"/>
    </row>
    <row r="24" spans="1:9" x14ac:dyDescent="0.3">
      <c r="A24" s="28">
        <f t="shared" si="0"/>
        <v>16</v>
      </c>
      <c r="B24" s="16" t="s">
        <v>267</v>
      </c>
      <c r="C24" s="21" t="s">
        <v>285</v>
      </c>
      <c r="D24" s="1">
        <v>1</v>
      </c>
      <c r="E24" s="29">
        <v>45118</v>
      </c>
      <c r="F24" s="16"/>
      <c r="G24" s="16"/>
      <c r="H24" s="17"/>
    </row>
    <row r="25" spans="1:9" x14ac:dyDescent="0.3">
      <c r="A25" s="28">
        <f t="shared" si="0"/>
        <v>17</v>
      </c>
      <c r="B25" s="16" t="s">
        <v>267</v>
      </c>
      <c r="C25" s="21" t="s">
        <v>286</v>
      </c>
      <c r="D25" s="1">
        <v>1</v>
      </c>
      <c r="E25" s="29">
        <v>44887</v>
      </c>
      <c r="F25" s="16"/>
      <c r="G25" s="16"/>
      <c r="H25" s="17"/>
    </row>
    <row r="26" spans="1:9" x14ac:dyDescent="0.3">
      <c r="A26" s="28">
        <f t="shared" si="0"/>
        <v>18</v>
      </c>
      <c r="B26" s="16" t="s">
        <v>267</v>
      </c>
      <c r="C26" s="21" t="s">
        <v>287</v>
      </c>
      <c r="D26" s="1">
        <v>1</v>
      </c>
      <c r="E26" s="29">
        <v>45496</v>
      </c>
      <c r="F26" s="16"/>
      <c r="G26" s="16"/>
      <c r="H26" s="17"/>
    </row>
    <row r="27" spans="1:9" x14ac:dyDescent="0.3">
      <c r="A27" s="28">
        <f t="shared" si="0"/>
        <v>19</v>
      </c>
      <c r="B27" s="16" t="s">
        <v>267</v>
      </c>
      <c r="C27" s="21" t="s">
        <v>288</v>
      </c>
      <c r="D27" s="1">
        <v>1</v>
      </c>
      <c r="E27" s="29">
        <v>44915</v>
      </c>
      <c r="F27" s="16"/>
      <c r="G27" s="16"/>
      <c r="H27" s="17"/>
    </row>
    <row r="28" spans="1:9" x14ac:dyDescent="0.3">
      <c r="A28" s="28">
        <f t="shared" si="0"/>
        <v>20</v>
      </c>
      <c r="B28" s="16" t="s">
        <v>267</v>
      </c>
      <c r="C28" s="21" t="s">
        <v>289</v>
      </c>
      <c r="D28" s="1">
        <v>1</v>
      </c>
      <c r="E28" s="29">
        <v>45169</v>
      </c>
      <c r="F28" s="16"/>
      <c r="G28" s="16"/>
      <c r="H28" s="17"/>
    </row>
    <row r="29" spans="1:9" x14ac:dyDescent="0.3">
      <c r="A29" s="28">
        <f t="shared" si="0"/>
        <v>21</v>
      </c>
      <c r="B29" s="16"/>
      <c r="C29" s="21" t="s">
        <v>290</v>
      </c>
      <c r="D29" s="1">
        <v>1</v>
      </c>
      <c r="E29" s="29">
        <v>45405</v>
      </c>
      <c r="F29" s="16"/>
      <c r="G29" s="16"/>
      <c r="H29" s="17"/>
    </row>
    <row r="30" spans="1:9" x14ac:dyDescent="0.3">
      <c r="A30" s="28">
        <f t="shared" si="0"/>
        <v>22</v>
      </c>
      <c r="B30" s="16" t="s">
        <v>267</v>
      </c>
      <c r="C30" s="21" t="s">
        <v>291</v>
      </c>
      <c r="D30" s="1">
        <v>1</v>
      </c>
      <c r="E30" s="29">
        <v>45545</v>
      </c>
      <c r="F30" s="16"/>
      <c r="G30" s="16"/>
      <c r="H30" s="17"/>
    </row>
    <row r="31" spans="1:9" x14ac:dyDescent="0.3">
      <c r="A31" s="28">
        <f t="shared" si="0"/>
        <v>23</v>
      </c>
      <c r="B31" s="16" t="s">
        <v>267</v>
      </c>
      <c r="C31" s="21" t="s">
        <v>292</v>
      </c>
      <c r="D31" s="1">
        <v>1</v>
      </c>
      <c r="E31" s="29">
        <v>45097</v>
      </c>
      <c r="F31" s="16"/>
      <c r="G31" s="16"/>
      <c r="H31" s="17"/>
    </row>
    <row r="32" spans="1:9" x14ac:dyDescent="0.3">
      <c r="A32" s="28">
        <f>A31+1</f>
        <v>24</v>
      </c>
      <c r="B32" s="16" t="s">
        <v>267</v>
      </c>
      <c r="C32" s="21" t="s">
        <v>293</v>
      </c>
      <c r="D32" s="1">
        <v>1</v>
      </c>
      <c r="E32" s="16"/>
      <c r="F32" s="16"/>
      <c r="G32" s="16"/>
      <c r="H32" s="17"/>
    </row>
    <row r="33" spans="1:11" x14ac:dyDescent="0.3">
      <c r="A33" s="28">
        <f t="shared" si="0"/>
        <v>25</v>
      </c>
      <c r="B33" s="16" t="s">
        <v>267</v>
      </c>
      <c r="C33" s="21" t="s">
        <v>294</v>
      </c>
      <c r="D33" s="1">
        <v>1</v>
      </c>
      <c r="E33" s="16"/>
      <c r="F33" s="16"/>
      <c r="G33" s="16"/>
      <c r="H33" s="17"/>
    </row>
    <row r="34" spans="1:11" x14ac:dyDescent="0.3">
      <c r="A34" s="28">
        <f t="shared" si="0"/>
        <v>26</v>
      </c>
      <c r="B34" s="16" t="s">
        <v>267</v>
      </c>
      <c r="C34" s="2" t="s">
        <v>295</v>
      </c>
      <c r="D34" s="1">
        <v>1</v>
      </c>
      <c r="E34" s="16"/>
      <c r="F34" s="23"/>
      <c r="G34" s="16"/>
      <c r="H34" s="17"/>
    </row>
    <row r="35" spans="1:11" x14ac:dyDescent="0.3">
      <c r="A35" s="28">
        <f t="shared" si="0"/>
        <v>27</v>
      </c>
      <c r="B35" s="16" t="s">
        <v>267</v>
      </c>
      <c r="C35" s="21" t="s">
        <v>77</v>
      </c>
      <c r="D35" s="1">
        <v>1</v>
      </c>
      <c r="E35" s="16"/>
      <c r="F35" s="16"/>
      <c r="G35" s="16"/>
      <c r="H35" s="17"/>
    </row>
    <row r="36" spans="1:11" x14ac:dyDescent="0.3">
      <c r="A36" s="28">
        <f t="shared" si="0"/>
        <v>28</v>
      </c>
      <c r="B36" s="16" t="s">
        <v>267</v>
      </c>
      <c r="C36" s="21" t="s">
        <v>78</v>
      </c>
      <c r="D36" s="1">
        <v>2</v>
      </c>
      <c r="E36" s="29">
        <v>45517</v>
      </c>
      <c r="F36" s="29">
        <v>45524</v>
      </c>
      <c r="G36" s="16"/>
      <c r="H36" s="17"/>
      <c r="K36" s="32"/>
    </row>
    <row r="37" spans="1:11" x14ac:dyDescent="0.3">
      <c r="A37" s="28">
        <f t="shared" si="0"/>
        <v>29</v>
      </c>
      <c r="B37" s="16" t="s">
        <v>267</v>
      </c>
      <c r="C37" s="21" t="s">
        <v>296</v>
      </c>
      <c r="D37" s="1">
        <v>1</v>
      </c>
      <c r="E37" s="29">
        <v>45524</v>
      </c>
      <c r="F37" s="16"/>
      <c r="G37" s="29">
        <v>45580</v>
      </c>
      <c r="H37" s="17"/>
    </row>
    <row r="38" spans="1:11" x14ac:dyDescent="0.3">
      <c r="A38" s="28">
        <f t="shared" si="0"/>
        <v>30</v>
      </c>
      <c r="B38" s="16" t="s">
        <v>267</v>
      </c>
      <c r="C38" s="21" t="s">
        <v>297</v>
      </c>
      <c r="D38" s="1">
        <v>2</v>
      </c>
      <c r="E38" s="29">
        <v>45342</v>
      </c>
      <c r="F38" s="29">
        <v>45377</v>
      </c>
      <c r="G38" s="16"/>
      <c r="H38" s="17"/>
    </row>
    <row r="39" spans="1:11" x14ac:dyDescent="0.3">
      <c r="A39" s="28">
        <f t="shared" si="0"/>
        <v>31</v>
      </c>
      <c r="B39" s="16" t="s">
        <v>267</v>
      </c>
      <c r="C39" s="21" t="s">
        <v>298</v>
      </c>
      <c r="D39" s="1">
        <v>1</v>
      </c>
      <c r="E39" s="29">
        <v>45524</v>
      </c>
      <c r="F39" s="29"/>
      <c r="G39" s="16"/>
      <c r="H39" s="17"/>
    </row>
    <row r="40" spans="1:11" x14ac:dyDescent="0.3">
      <c r="A40" s="28">
        <f t="shared" si="0"/>
        <v>32</v>
      </c>
      <c r="B40" s="16" t="s">
        <v>267</v>
      </c>
      <c r="C40" s="21" t="s">
        <v>299</v>
      </c>
      <c r="D40" s="1">
        <v>1</v>
      </c>
      <c r="E40" s="29">
        <v>45503</v>
      </c>
      <c r="F40" s="29"/>
      <c r="G40" s="16"/>
      <c r="H40" s="17"/>
    </row>
    <row r="41" spans="1:11" x14ac:dyDescent="0.3">
      <c r="A41" s="28">
        <f t="shared" si="0"/>
        <v>33</v>
      </c>
      <c r="B41" s="16" t="s">
        <v>274</v>
      </c>
      <c r="C41" s="21" t="s">
        <v>300</v>
      </c>
      <c r="D41" s="1">
        <v>1</v>
      </c>
      <c r="E41" s="29">
        <v>44910</v>
      </c>
      <c r="F41" s="16"/>
      <c r="G41" s="16"/>
      <c r="H41" s="13"/>
    </row>
    <row r="42" spans="1:11" x14ac:dyDescent="0.3">
      <c r="A42" s="28">
        <f t="shared" si="0"/>
        <v>34</v>
      </c>
      <c r="B42" s="16" t="s">
        <v>267</v>
      </c>
      <c r="C42" s="21" t="s">
        <v>301</v>
      </c>
      <c r="D42" s="1">
        <v>1</v>
      </c>
      <c r="E42" s="23"/>
      <c r="F42" s="16"/>
      <c r="G42" s="16"/>
      <c r="H42" s="13"/>
    </row>
    <row r="43" spans="1:11" x14ac:dyDescent="0.3">
      <c r="A43" s="34">
        <v>35</v>
      </c>
      <c r="B43" s="16" t="s">
        <v>267</v>
      </c>
      <c r="C43" s="21" t="s">
        <v>302</v>
      </c>
      <c r="D43" s="1">
        <v>1</v>
      </c>
      <c r="E43" s="16"/>
      <c r="F43" s="16"/>
      <c r="G43" s="16"/>
      <c r="H43" s="13"/>
    </row>
    <row r="44" spans="1:11" x14ac:dyDescent="0.3">
      <c r="A44" s="34">
        <v>36</v>
      </c>
      <c r="B44" s="16" t="s">
        <v>267</v>
      </c>
      <c r="C44" s="21" t="s">
        <v>303</v>
      </c>
      <c r="D44" s="1">
        <v>1</v>
      </c>
      <c r="E44" s="29">
        <v>45055</v>
      </c>
      <c r="F44" s="16"/>
      <c r="G44" s="16"/>
      <c r="H44" s="13"/>
    </row>
    <row r="45" spans="1:11" x14ac:dyDescent="0.3">
      <c r="A45" s="34">
        <v>37</v>
      </c>
      <c r="B45" s="16" t="s">
        <v>267</v>
      </c>
      <c r="C45" s="21" t="s">
        <v>304</v>
      </c>
      <c r="D45" s="1">
        <v>1</v>
      </c>
      <c r="E45" s="29">
        <v>45531</v>
      </c>
      <c r="F45" s="16"/>
      <c r="G45" s="16"/>
      <c r="H45" s="13"/>
    </row>
    <row r="46" spans="1:11" x14ac:dyDescent="0.3">
      <c r="A46" s="34">
        <v>38</v>
      </c>
      <c r="B46" s="16" t="s">
        <v>267</v>
      </c>
      <c r="C46" s="21" t="s">
        <v>305</v>
      </c>
      <c r="D46" s="1">
        <v>1</v>
      </c>
      <c r="E46" s="29">
        <v>45552</v>
      </c>
      <c r="F46" s="16"/>
      <c r="G46" s="16"/>
      <c r="H46" s="13"/>
    </row>
    <row r="47" spans="1:11" x14ac:dyDescent="0.3">
      <c r="A47" s="34">
        <v>39</v>
      </c>
      <c r="B47" s="16" t="s">
        <v>267</v>
      </c>
      <c r="C47" s="21" t="s">
        <v>306</v>
      </c>
      <c r="D47" s="1">
        <v>1</v>
      </c>
      <c r="E47" s="29">
        <v>45062</v>
      </c>
      <c r="F47" s="29">
        <v>45153</v>
      </c>
      <c r="G47" s="16"/>
      <c r="H47" s="13"/>
    </row>
    <row r="48" spans="1:11" x14ac:dyDescent="0.3">
      <c r="A48" s="34">
        <v>40</v>
      </c>
      <c r="B48" s="16" t="s">
        <v>267</v>
      </c>
      <c r="C48" s="21" t="s">
        <v>307</v>
      </c>
      <c r="D48" s="1">
        <v>1</v>
      </c>
      <c r="E48" s="29">
        <v>45496</v>
      </c>
      <c r="F48" s="29"/>
      <c r="G48" s="16"/>
      <c r="H48" s="13"/>
    </row>
    <row r="49" spans="1:8" x14ac:dyDescent="0.3">
      <c r="A49" s="34">
        <v>41</v>
      </c>
      <c r="B49" s="16" t="s">
        <v>267</v>
      </c>
      <c r="C49" s="21" t="s">
        <v>308</v>
      </c>
      <c r="D49" s="1">
        <v>2</v>
      </c>
      <c r="E49" s="29">
        <v>45146</v>
      </c>
      <c r="F49" s="16"/>
      <c r="G49" s="16"/>
      <c r="H49" s="13"/>
    </row>
    <row r="50" spans="1:8" x14ac:dyDescent="0.3">
      <c r="A50" s="34">
        <v>42</v>
      </c>
      <c r="B50" s="16" t="s">
        <v>267</v>
      </c>
      <c r="C50" s="21" t="s">
        <v>309</v>
      </c>
      <c r="D50" s="1">
        <v>1</v>
      </c>
      <c r="E50" s="29">
        <v>45265</v>
      </c>
      <c r="F50" s="16"/>
      <c r="G50" s="16"/>
      <c r="H50" s="13"/>
    </row>
    <row r="51" spans="1:8" x14ac:dyDescent="0.35">
      <c r="A51" s="34">
        <v>43</v>
      </c>
      <c r="B51" s="52" t="s">
        <v>274</v>
      </c>
      <c r="C51" s="21" t="s">
        <v>119</v>
      </c>
      <c r="D51" s="1">
        <v>1</v>
      </c>
      <c r="E51" s="29">
        <v>45537</v>
      </c>
      <c r="F51" s="29">
        <v>45559</v>
      </c>
      <c r="G51" s="16"/>
      <c r="H51" s="13"/>
    </row>
    <row r="52" spans="1:8" x14ac:dyDescent="0.3">
      <c r="A52" s="34">
        <v>44</v>
      </c>
      <c r="B52" s="16" t="s">
        <v>267</v>
      </c>
      <c r="C52" s="21" t="s">
        <v>310</v>
      </c>
      <c r="D52" s="1">
        <v>1</v>
      </c>
      <c r="E52" s="29">
        <v>45307</v>
      </c>
      <c r="F52" s="16"/>
      <c r="G52" s="16"/>
      <c r="H52" s="13"/>
    </row>
    <row r="53" spans="1:8" x14ac:dyDescent="0.3">
      <c r="A53" s="34">
        <v>45</v>
      </c>
      <c r="B53" s="16" t="s">
        <v>267</v>
      </c>
      <c r="C53" s="21" t="s">
        <v>311</v>
      </c>
      <c r="D53" s="1">
        <v>1</v>
      </c>
      <c r="E53" s="29">
        <v>45474</v>
      </c>
      <c r="F53" s="16"/>
      <c r="G53" s="16"/>
      <c r="H53" s="13"/>
    </row>
    <row r="54" spans="1:8" x14ac:dyDescent="0.3">
      <c r="A54" s="13">
        <v>46</v>
      </c>
      <c r="B54" s="16" t="s">
        <v>267</v>
      </c>
      <c r="C54" s="21" t="s">
        <v>312</v>
      </c>
      <c r="D54" s="1">
        <v>1</v>
      </c>
      <c r="E54" s="29">
        <v>45300</v>
      </c>
      <c r="F54" s="16"/>
      <c r="G54" s="16"/>
      <c r="H54" s="13"/>
    </row>
    <row r="55" spans="1:8" x14ac:dyDescent="0.3">
      <c r="A55" s="34">
        <v>47</v>
      </c>
      <c r="B55" s="16" t="s">
        <v>274</v>
      </c>
      <c r="C55" s="21" t="s">
        <v>313</v>
      </c>
      <c r="D55" s="1">
        <v>1</v>
      </c>
      <c r="E55" s="29">
        <v>45405</v>
      </c>
      <c r="F55" s="16"/>
      <c r="G55" s="16"/>
      <c r="H55" s="13"/>
    </row>
    <row r="56" spans="1:8" x14ac:dyDescent="0.3">
      <c r="A56" s="13">
        <v>48</v>
      </c>
      <c r="B56" s="16" t="s">
        <v>267</v>
      </c>
      <c r="C56" s="21" t="s">
        <v>314</v>
      </c>
      <c r="D56" s="1">
        <v>1</v>
      </c>
      <c r="E56" s="29">
        <v>45321</v>
      </c>
      <c r="F56" s="16"/>
      <c r="G56" s="16"/>
      <c r="H56" s="13"/>
    </row>
    <row r="57" spans="1:8" x14ac:dyDescent="0.3">
      <c r="A57" s="34">
        <v>49</v>
      </c>
      <c r="B57" s="16" t="s">
        <v>267</v>
      </c>
      <c r="C57" s="21" t="s">
        <v>315</v>
      </c>
      <c r="D57" s="1">
        <v>1</v>
      </c>
      <c r="E57" s="29">
        <v>45447</v>
      </c>
      <c r="F57" s="16"/>
      <c r="G57" s="16"/>
      <c r="H57" s="13"/>
    </row>
    <row r="58" spans="1:8" x14ac:dyDescent="0.3">
      <c r="A58" s="13">
        <v>50</v>
      </c>
      <c r="B58" s="16" t="s">
        <v>267</v>
      </c>
      <c r="C58" s="21" t="s">
        <v>316</v>
      </c>
      <c r="D58" s="1">
        <v>1</v>
      </c>
      <c r="E58" s="29">
        <v>45055</v>
      </c>
      <c r="F58" s="16"/>
      <c r="G58" s="16"/>
      <c r="H58" s="13"/>
    </row>
    <row r="59" spans="1:8" x14ac:dyDescent="0.3">
      <c r="A59" s="13">
        <v>51</v>
      </c>
      <c r="B59" s="16" t="s">
        <v>267</v>
      </c>
      <c r="C59" s="21" t="s">
        <v>317</v>
      </c>
      <c r="D59" s="1">
        <v>1</v>
      </c>
      <c r="E59" s="29">
        <v>44910</v>
      </c>
      <c r="F59" s="16"/>
      <c r="G59" s="16"/>
      <c r="H59" s="13"/>
    </row>
    <row r="60" spans="1:8" x14ac:dyDescent="0.3">
      <c r="A60" s="13">
        <v>52</v>
      </c>
      <c r="B60" s="16" t="s">
        <v>267</v>
      </c>
      <c r="C60" s="21" t="s">
        <v>318</v>
      </c>
      <c r="D60" s="1">
        <v>1</v>
      </c>
      <c r="E60" s="29">
        <v>45426</v>
      </c>
      <c r="F60" s="16"/>
      <c r="G60" s="16"/>
      <c r="H60" s="13"/>
    </row>
    <row r="61" spans="1:8" x14ac:dyDescent="0.3">
      <c r="A61" s="13">
        <v>53</v>
      </c>
      <c r="B61" s="16" t="s">
        <v>267</v>
      </c>
      <c r="C61" s="21" t="s">
        <v>140</v>
      </c>
      <c r="D61" s="1">
        <v>1</v>
      </c>
      <c r="E61" s="29">
        <v>45414</v>
      </c>
      <c r="F61" s="16"/>
      <c r="G61" s="16"/>
      <c r="H61" s="13"/>
    </row>
    <row r="62" spans="1:8" x14ac:dyDescent="0.3">
      <c r="A62" s="13">
        <v>54</v>
      </c>
      <c r="B62" s="16" t="s">
        <v>267</v>
      </c>
      <c r="C62" s="21" t="s">
        <v>145</v>
      </c>
      <c r="D62" s="1">
        <v>1</v>
      </c>
      <c r="E62" s="29">
        <v>45321</v>
      </c>
      <c r="F62" s="29">
        <v>45384</v>
      </c>
      <c r="G62" s="16"/>
      <c r="H62" s="13"/>
    </row>
    <row r="63" spans="1:8" x14ac:dyDescent="0.3">
      <c r="A63" s="13">
        <v>55</v>
      </c>
      <c r="B63" s="16" t="s">
        <v>267</v>
      </c>
      <c r="C63" s="21" t="s">
        <v>319</v>
      </c>
      <c r="D63" s="1">
        <v>1</v>
      </c>
      <c r="E63" s="29">
        <v>45489</v>
      </c>
      <c r="F63" s="29"/>
      <c r="G63" s="16"/>
      <c r="H63" s="13"/>
    </row>
    <row r="64" spans="1:8" x14ac:dyDescent="0.3">
      <c r="A64" s="13">
        <v>56</v>
      </c>
      <c r="B64" s="16" t="s">
        <v>267</v>
      </c>
      <c r="C64" s="21" t="s">
        <v>320</v>
      </c>
      <c r="D64" s="1">
        <v>1</v>
      </c>
      <c r="E64" s="29">
        <v>45062</v>
      </c>
      <c r="F64" s="29">
        <v>44978</v>
      </c>
      <c r="G64" s="16"/>
      <c r="H64" s="13"/>
    </row>
    <row r="65" spans="1:8" x14ac:dyDescent="0.3">
      <c r="A65">
        <v>57</v>
      </c>
      <c r="B65" s="16" t="s">
        <v>267</v>
      </c>
      <c r="C65" s="21" t="s">
        <v>321</v>
      </c>
      <c r="D65" s="1">
        <v>1</v>
      </c>
      <c r="E65" s="29">
        <v>45496</v>
      </c>
      <c r="F65" s="29"/>
      <c r="G65" s="16"/>
      <c r="H65" s="13"/>
    </row>
    <row r="66" spans="1:8" x14ac:dyDescent="0.3">
      <c r="A66">
        <v>58</v>
      </c>
      <c r="B66" s="16" t="s">
        <v>267</v>
      </c>
      <c r="C66" s="21" t="s">
        <v>322</v>
      </c>
      <c r="D66" s="1">
        <v>1</v>
      </c>
      <c r="E66" s="29">
        <v>45377</v>
      </c>
      <c r="F66" s="29"/>
      <c r="G66" s="16"/>
      <c r="H66" s="13"/>
    </row>
    <row r="67" spans="1:8" x14ac:dyDescent="0.3">
      <c r="A67">
        <v>59</v>
      </c>
      <c r="B67" s="16" t="s">
        <v>267</v>
      </c>
      <c r="C67" s="21" t="s">
        <v>323</v>
      </c>
      <c r="D67" s="16">
        <v>2</v>
      </c>
      <c r="E67" s="29">
        <v>44831</v>
      </c>
      <c r="F67" s="29">
        <v>45321</v>
      </c>
      <c r="G67" s="16"/>
      <c r="H67" s="13"/>
    </row>
    <row r="68" spans="1:8" x14ac:dyDescent="0.3">
      <c r="A68">
        <v>60</v>
      </c>
      <c r="B68" s="16" t="s">
        <v>267</v>
      </c>
      <c r="C68" s="21" t="s">
        <v>324</v>
      </c>
      <c r="D68" s="16">
        <v>1</v>
      </c>
      <c r="E68" s="29">
        <v>45062</v>
      </c>
      <c r="F68" s="29"/>
      <c r="G68" s="13"/>
      <c r="H68" s="13"/>
    </row>
    <row r="69" spans="1:8" x14ac:dyDescent="0.3">
      <c r="A69">
        <v>61</v>
      </c>
      <c r="B69" s="16" t="s">
        <v>325</v>
      </c>
      <c r="C69" s="21" t="s">
        <v>326</v>
      </c>
      <c r="D69" s="16">
        <v>1</v>
      </c>
      <c r="E69" s="29">
        <v>45097</v>
      </c>
      <c r="F69" s="29"/>
      <c r="G69" s="13"/>
      <c r="H69" s="13"/>
    </row>
    <row r="70" spans="1:8" x14ac:dyDescent="0.3">
      <c r="A70">
        <v>62</v>
      </c>
      <c r="B70" s="16" t="s">
        <v>267</v>
      </c>
      <c r="C70" s="21" t="s">
        <v>327</v>
      </c>
      <c r="D70" s="16">
        <v>1</v>
      </c>
      <c r="E70" s="29">
        <v>45414</v>
      </c>
      <c r="F70" s="29"/>
      <c r="G70" s="13"/>
    </row>
    <row r="71" spans="1:8" x14ac:dyDescent="0.3">
      <c r="A71">
        <v>63</v>
      </c>
      <c r="B71" s="16" t="s">
        <v>267</v>
      </c>
      <c r="C71" s="21" t="s">
        <v>328</v>
      </c>
      <c r="D71" s="1">
        <v>1</v>
      </c>
      <c r="E71" s="16"/>
      <c r="F71" s="16"/>
      <c r="G71" s="13"/>
    </row>
    <row r="72" spans="1:8" x14ac:dyDescent="0.3">
      <c r="A72">
        <v>64</v>
      </c>
      <c r="B72" s="16" t="s">
        <v>267</v>
      </c>
      <c r="C72" s="21" t="s">
        <v>329</v>
      </c>
      <c r="D72" s="1">
        <v>1</v>
      </c>
      <c r="E72" s="29">
        <v>45594</v>
      </c>
      <c r="F72" s="16"/>
      <c r="G72" s="13"/>
    </row>
    <row r="73" spans="1:8" x14ac:dyDescent="0.3">
      <c r="A73">
        <v>65</v>
      </c>
      <c r="B73" s="16" t="s">
        <v>267</v>
      </c>
      <c r="C73" s="21" t="s">
        <v>330</v>
      </c>
      <c r="D73" s="1">
        <v>1</v>
      </c>
      <c r="E73" s="29">
        <v>45195</v>
      </c>
      <c r="F73" s="16"/>
      <c r="G73" s="13"/>
    </row>
    <row r="74" spans="1:8" x14ac:dyDescent="0.3">
      <c r="A74">
        <v>66</v>
      </c>
      <c r="B74" s="16" t="s">
        <v>267</v>
      </c>
      <c r="C74" s="21" t="s">
        <v>331</v>
      </c>
      <c r="D74" s="1">
        <v>1</v>
      </c>
      <c r="E74" s="29">
        <v>45111</v>
      </c>
      <c r="F74" s="16"/>
      <c r="G74" s="13"/>
    </row>
    <row r="75" spans="1:8" x14ac:dyDescent="0.3">
      <c r="A75">
        <v>67</v>
      </c>
      <c r="B75" s="16" t="s">
        <v>267</v>
      </c>
      <c r="C75" s="21" t="s">
        <v>332</v>
      </c>
      <c r="D75" s="1">
        <v>1</v>
      </c>
      <c r="E75" s="29">
        <v>45062</v>
      </c>
      <c r="F75" s="16"/>
      <c r="G75" s="34"/>
    </row>
    <row r="76" spans="1:8" x14ac:dyDescent="0.3">
      <c r="A76">
        <v>68</v>
      </c>
      <c r="B76" s="16" t="s">
        <v>274</v>
      </c>
      <c r="C76" s="21" t="s">
        <v>333</v>
      </c>
      <c r="D76" s="1">
        <v>1</v>
      </c>
      <c r="E76" s="29">
        <v>45195</v>
      </c>
      <c r="F76" s="16"/>
      <c r="G76" s="13"/>
    </row>
    <row r="77" spans="1:8" x14ac:dyDescent="0.3">
      <c r="A77">
        <v>69</v>
      </c>
      <c r="B77" s="16" t="s">
        <v>267</v>
      </c>
      <c r="C77" s="21" t="s">
        <v>334</v>
      </c>
      <c r="D77" s="1">
        <v>1</v>
      </c>
      <c r="E77" s="16"/>
      <c r="F77" s="16"/>
      <c r="G77" s="13"/>
    </row>
    <row r="78" spans="1:8" x14ac:dyDescent="0.3">
      <c r="A78">
        <v>70</v>
      </c>
      <c r="B78" s="16" t="s">
        <v>267</v>
      </c>
      <c r="C78" s="21" t="s">
        <v>335</v>
      </c>
      <c r="D78" s="1">
        <v>1</v>
      </c>
      <c r="E78" s="16"/>
      <c r="F78" s="16"/>
      <c r="G78" s="13"/>
    </row>
    <row r="79" spans="1:8" x14ac:dyDescent="0.3">
      <c r="A79">
        <v>71</v>
      </c>
      <c r="B79" s="16" t="s">
        <v>267</v>
      </c>
      <c r="C79" s="21" t="s">
        <v>336</v>
      </c>
      <c r="D79" s="1">
        <v>1</v>
      </c>
      <c r="E79" s="29">
        <v>45265</v>
      </c>
      <c r="F79" s="16"/>
      <c r="G79" s="13"/>
    </row>
    <row r="80" spans="1:8" x14ac:dyDescent="0.3">
      <c r="A80">
        <v>72</v>
      </c>
      <c r="B80" s="16" t="s">
        <v>267</v>
      </c>
      <c r="C80" s="21" t="s">
        <v>337</v>
      </c>
      <c r="D80" s="1">
        <v>1</v>
      </c>
      <c r="E80" s="29">
        <v>45307</v>
      </c>
      <c r="F80" s="16"/>
      <c r="G80" s="13"/>
    </row>
    <row r="81" spans="1:7" x14ac:dyDescent="0.3">
      <c r="A81">
        <v>73</v>
      </c>
      <c r="B81" s="16" t="s">
        <v>267</v>
      </c>
      <c r="C81" s="21" t="s">
        <v>338</v>
      </c>
      <c r="D81" s="1">
        <v>1</v>
      </c>
      <c r="E81" s="16"/>
      <c r="F81" s="16"/>
      <c r="G81" s="13"/>
    </row>
    <row r="82" spans="1:7" x14ac:dyDescent="0.3">
      <c r="A82">
        <v>74</v>
      </c>
      <c r="B82" s="16" t="s">
        <v>267</v>
      </c>
      <c r="C82" s="21" t="s">
        <v>339</v>
      </c>
      <c r="D82" s="1">
        <v>1</v>
      </c>
      <c r="E82" s="29">
        <v>45538</v>
      </c>
      <c r="F82" s="16"/>
      <c r="G82" s="13"/>
    </row>
    <row r="83" spans="1:7" x14ac:dyDescent="0.3">
      <c r="A83">
        <v>75</v>
      </c>
      <c r="B83" s="16" t="s">
        <v>267</v>
      </c>
      <c r="C83" s="21" t="s">
        <v>340</v>
      </c>
      <c r="D83" s="1">
        <v>2</v>
      </c>
      <c r="E83" s="29">
        <v>44992</v>
      </c>
      <c r="F83" s="29">
        <v>45524</v>
      </c>
      <c r="G83" s="13"/>
    </row>
    <row r="84" spans="1:7" x14ac:dyDescent="0.3">
      <c r="A84">
        <v>76</v>
      </c>
      <c r="B84" s="16" t="s">
        <v>267</v>
      </c>
      <c r="C84" s="21" t="s">
        <v>341</v>
      </c>
      <c r="D84" s="1">
        <v>1</v>
      </c>
      <c r="E84" s="29">
        <v>44866</v>
      </c>
      <c r="F84" s="16"/>
      <c r="G84" s="13"/>
    </row>
    <row r="85" spans="1:7" x14ac:dyDescent="0.3">
      <c r="A85">
        <v>77</v>
      </c>
      <c r="B85" s="16" t="s">
        <v>267</v>
      </c>
      <c r="C85" s="21" t="s">
        <v>342</v>
      </c>
      <c r="D85" s="1">
        <v>1</v>
      </c>
      <c r="E85" s="29">
        <v>45118</v>
      </c>
      <c r="F85" s="29">
        <v>45412</v>
      </c>
      <c r="G85" s="13"/>
    </row>
    <row r="86" spans="1:7" x14ac:dyDescent="0.3">
      <c r="A86">
        <v>78</v>
      </c>
      <c r="B86" s="16" t="s">
        <v>267</v>
      </c>
      <c r="C86" s="21" t="s">
        <v>343</v>
      </c>
      <c r="D86" s="1">
        <v>1</v>
      </c>
      <c r="E86" s="29">
        <v>45076</v>
      </c>
      <c r="F86" s="29"/>
      <c r="G86" s="13"/>
    </row>
    <row r="87" spans="1:7" x14ac:dyDescent="0.3">
      <c r="A87">
        <v>79</v>
      </c>
      <c r="B87" s="16" t="s">
        <v>267</v>
      </c>
      <c r="C87" s="21" t="s">
        <v>344</v>
      </c>
      <c r="D87" s="1">
        <v>2</v>
      </c>
      <c r="E87" s="29">
        <v>44880</v>
      </c>
      <c r="F87" s="16"/>
      <c r="G87" s="13"/>
    </row>
    <row r="88" spans="1:7" x14ac:dyDescent="0.3">
      <c r="A88">
        <v>80</v>
      </c>
      <c r="B88" s="34" t="s">
        <v>345</v>
      </c>
      <c r="C88" s="35" t="s">
        <v>346</v>
      </c>
      <c r="D88" s="1">
        <v>1</v>
      </c>
      <c r="E88" s="1"/>
      <c r="F88" s="16"/>
      <c r="G88" s="13"/>
    </row>
    <row r="89" spans="1:7" x14ac:dyDescent="0.3">
      <c r="A89">
        <v>81</v>
      </c>
      <c r="B89" s="34" t="s">
        <v>345</v>
      </c>
      <c r="C89" s="21" t="s">
        <v>347</v>
      </c>
      <c r="D89" s="1">
        <v>1</v>
      </c>
      <c r="E89" s="1"/>
      <c r="F89" s="16"/>
      <c r="G89" s="13"/>
    </row>
    <row r="90" spans="1:7" x14ac:dyDescent="0.3">
      <c r="A90">
        <v>82</v>
      </c>
      <c r="B90" s="34" t="s">
        <v>345</v>
      </c>
      <c r="C90" s="21" t="s">
        <v>348</v>
      </c>
      <c r="D90" s="1">
        <v>1</v>
      </c>
      <c r="E90" s="30">
        <v>45307</v>
      </c>
      <c r="F90" s="16"/>
      <c r="G90" s="13"/>
    </row>
    <row r="91" spans="1:7" x14ac:dyDescent="0.3">
      <c r="A91">
        <v>83</v>
      </c>
      <c r="B91" s="34" t="s">
        <v>345</v>
      </c>
      <c r="C91" s="21" t="s">
        <v>349</v>
      </c>
      <c r="D91" s="1">
        <v>1</v>
      </c>
      <c r="E91" s="30">
        <v>45474</v>
      </c>
      <c r="F91" s="16"/>
      <c r="G91" s="13"/>
    </row>
    <row r="92" spans="1:7" x14ac:dyDescent="0.3">
      <c r="A92">
        <v>84</v>
      </c>
      <c r="B92" s="34" t="s">
        <v>345</v>
      </c>
      <c r="C92" s="21" t="s">
        <v>350</v>
      </c>
      <c r="D92" s="1">
        <v>1</v>
      </c>
      <c r="E92" s="30">
        <v>44845</v>
      </c>
      <c r="F92" s="13"/>
      <c r="G92" s="13"/>
    </row>
    <row r="93" spans="1:7" x14ac:dyDescent="0.3">
      <c r="A93">
        <v>85</v>
      </c>
      <c r="B93" s="34" t="s">
        <v>345</v>
      </c>
      <c r="C93" s="21" t="s">
        <v>351</v>
      </c>
      <c r="D93" s="1">
        <v>1</v>
      </c>
      <c r="E93" s="30">
        <v>45062</v>
      </c>
      <c r="F93" s="13"/>
      <c r="G93" s="13"/>
    </row>
    <row r="94" spans="1:7" x14ac:dyDescent="0.3">
      <c r="A94">
        <v>86</v>
      </c>
      <c r="B94" s="39" t="s">
        <v>352</v>
      </c>
      <c r="C94" s="21" t="s">
        <v>353</v>
      </c>
      <c r="D94" s="1">
        <v>1</v>
      </c>
      <c r="E94" s="30">
        <v>45356</v>
      </c>
      <c r="F94" s="13"/>
      <c r="G94" s="13"/>
    </row>
    <row r="95" spans="1:7" x14ac:dyDescent="0.3">
      <c r="A95">
        <v>87</v>
      </c>
      <c r="B95" s="39" t="s">
        <v>352</v>
      </c>
      <c r="C95" s="21" t="s">
        <v>354</v>
      </c>
      <c r="D95" s="1">
        <v>1</v>
      </c>
      <c r="E95" s="30">
        <v>45433</v>
      </c>
      <c r="F95" s="13"/>
      <c r="G95" s="13"/>
    </row>
    <row r="96" spans="1:7" x14ac:dyDescent="0.3">
      <c r="A96">
        <v>88</v>
      </c>
      <c r="B96" s="39" t="s">
        <v>267</v>
      </c>
      <c r="C96" s="21" t="s">
        <v>355</v>
      </c>
      <c r="D96" s="1">
        <v>1</v>
      </c>
      <c r="E96" s="30">
        <v>45118</v>
      </c>
      <c r="F96" s="13"/>
      <c r="G96" s="13"/>
    </row>
    <row r="97" spans="1:7" x14ac:dyDescent="0.3">
      <c r="A97">
        <v>89</v>
      </c>
      <c r="B97" s="13" t="s">
        <v>267</v>
      </c>
      <c r="C97" s="21" t="s">
        <v>356</v>
      </c>
      <c r="D97" s="1">
        <v>1</v>
      </c>
      <c r="E97" s="29">
        <v>44936</v>
      </c>
      <c r="F97" s="13"/>
      <c r="G97" s="13"/>
    </row>
    <row r="98" spans="1:7" x14ac:dyDescent="0.3">
      <c r="A98">
        <v>90</v>
      </c>
      <c r="B98" s="13" t="s">
        <v>267</v>
      </c>
      <c r="C98" s="21" t="s">
        <v>357</v>
      </c>
      <c r="D98" s="1">
        <v>1</v>
      </c>
      <c r="E98" s="29">
        <v>45531</v>
      </c>
      <c r="F98" s="13"/>
      <c r="G98" s="13"/>
    </row>
    <row r="99" spans="1:7" x14ac:dyDescent="0.3">
      <c r="A99">
        <v>91</v>
      </c>
      <c r="B99" s="13" t="s">
        <v>267</v>
      </c>
      <c r="C99" s="35" t="s">
        <v>358</v>
      </c>
      <c r="D99" s="1">
        <v>1</v>
      </c>
      <c r="E99" s="29">
        <v>45111</v>
      </c>
      <c r="F99" s="13"/>
      <c r="G99" s="13"/>
    </row>
    <row r="100" spans="1:7" x14ac:dyDescent="0.3">
      <c r="A100">
        <v>92</v>
      </c>
      <c r="B100" s="13" t="s">
        <v>267</v>
      </c>
      <c r="C100" s="21" t="s">
        <v>359</v>
      </c>
      <c r="D100" s="1">
        <v>1</v>
      </c>
      <c r="E100" s="16"/>
      <c r="F100" s="13"/>
      <c r="G100" s="13"/>
    </row>
    <row r="101" spans="1:7" x14ac:dyDescent="0.3">
      <c r="A101">
        <v>93</v>
      </c>
      <c r="B101" s="13" t="s">
        <v>267</v>
      </c>
      <c r="C101" s="21" t="s">
        <v>360</v>
      </c>
      <c r="D101" s="1">
        <v>1</v>
      </c>
      <c r="E101" s="16"/>
      <c r="F101" s="13"/>
      <c r="G101" s="13"/>
    </row>
    <row r="102" spans="1:7" x14ac:dyDescent="0.3">
      <c r="A102">
        <v>94</v>
      </c>
      <c r="B102" s="13" t="s">
        <v>267</v>
      </c>
      <c r="C102" s="21" t="s">
        <v>361</v>
      </c>
      <c r="D102" s="1">
        <v>1</v>
      </c>
      <c r="E102" s="29">
        <v>45027</v>
      </c>
      <c r="F102" s="40">
        <v>45188</v>
      </c>
      <c r="G102" s="13"/>
    </row>
    <row r="103" spans="1:7" x14ac:dyDescent="0.3">
      <c r="A103">
        <v>95</v>
      </c>
      <c r="B103" s="13" t="s">
        <v>267</v>
      </c>
      <c r="C103" s="21" t="s">
        <v>362</v>
      </c>
      <c r="D103" s="1">
        <v>1</v>
      </c>
      <c r="E103" s="29">
        <v>45139</v>
      </c>
      <c r="F103" s="13"/>
      <c r="G103" s="13"/>
    </row>
    <row r="104" spans="1:7" x14ac:dyDescent="0.3">
      <c r="A104">
        <v>96</v>
      </c>
      <c r="B104" s="13" t="s">
        <v>267</v>
      </c>
      <c r="C104" s="21" t="s">
        <v>363</v>
      </c>
      <c r="D104" s="1">
        <v>1</v>
      </c>
      <c r="E104" s="29">
        <v>45062</v>
      </c>
      <c r="F104" s="13"/>
      <c r="G104" s="13"/>
    </row>
    <row r="105" spans="1:7" x14ac:dyDescent="0.3">
      <c r="A105">
        <v>97</v>
      </c>
      <c r="B105" s="13" t="s">
        <v>267</v>
      </c>
      <c r="C105" s="21" t="s">
        <v>364</v>
      </c>
      <c r="D105" s="1">
        <v>1</v>
      </c>
      <c r="E105" s="29">
        <v>45111</v>
      </c>
      <c r="F105" s="13"/>
      <c r="G105" s="13"/>
    </row>
    <row r="106" spans="1:7" x14ac:dyDescent="0.3">
      <c r="B106" s="13" t="s">
        <v>267</v>
      </c>
      <c r="C106" s="21" t="s">
        <v>365</v>
      </c>
      <c r="D106" s="1">
        <v>1</v>
      </c>
      <c r="E106" s="29">
        <v>45517</v>
      </c>
      <c r="F106" s="13"/>
      <c r="G106" s="13"/>
    </row>
    <row r="107" spans="1:7" x14ac:dyDescent="0.3">
      <c r="B107" s="13" t="s">
        <v>267</v>
      </c>
      <c r="C107" s="21" t="s">
        <v>366</v>
      </c>
      <c r="D107" s="1">
        <v>1</v>
      </c>
      <c r="E107" s="16"/>
      <c r="F107" s="13"/>
    </row>
    <row r="108" spans="1:7" x14ac:dyDescent="0.3">
      <c r="B108" s="13"/>
      <c r="C108" s="21" t="s">
        <v>367</v>
      </c>
      <c r="D108" s="1">
        <v>1</v>
      </c>
      <c r="E108" s="40">
        <v>45174</v>
      </c>
      <c r="F108" s="13"/>
    </row>
    <row r="109" spans="1:7" x14ac:dyDescent="0.3">
      <c r="B109" s="13"/>
      <c r="C109" s="13"/>
      <c r="D109" s="1"/>
      <c r="E109" s="13"/>
      <c r="F109" s="13"/>
    </row>
    <row r="110" spans="1:7" x14ac:dyDescent="0.3">
      <c r="B110" s="13"/>
      <c r="C110" s="13"/>
      <c r="D110" s="1"/>
      <c r="E110" s="13"/>
      <c r="F110" s="13"/>
    </row>
    <row r="111" spans="1:7" x14ac:dyDescent="0.35">
      <c r="B111" s="13"/>
      <c r="C111" s="13"/>
      <c r="D111" s="13"/>
      <c r="E111" s="13"/>
      <c r="F111" s="13"/>
    </row>
    <row r="112" spans="1:7" x14ac:dyDescent="0.35">
      <c r="B112" s="13"/>
      <c r="C112" s="13"/>
      <c r="D112" s="13"/>
      <c r="E112" s="13"/>
      <c r="F112" s="13"/>
    </row>
    <row r="113" spans="2:6" x14ac:dyDescent="0.35">
      <c r="B113" s="13"/>
      <c r="C113" s="13"/>
      <c r="D113" s="13"/>
      <c r="E113" s="13"/>
      <c r="F113" s="13"/>
    </row>
    <row r="114" spans="2:6" x14ac:dyDescent="0.35">
      <c r="B114" s="13"/>
      <c r="C114" s="13"/>
      <c r="D114" s="13"/>
      <c r="E114" s="13"/>
      <c r="F114" s="13"/>
    </row>
    <row r="115" spans="2:6" x14ac:dyDescent="0.35">
      <c r="C115" s="13"/>
      <c r="D115" s="13"/>
      <c r="E115" s="13"/>
      <c r="F115" s="13"/>
    </row>
    <row r="116" spans="2:6" x14ac:dyDescent="0.35">
      <c r="C116" s="13"/>
      <c r="D116" s="13"/>
      <c r="E116" s="13"/>
      <c r="F116" s="13"/>
    </row>
    <row r="117" spans="2:6" x14ac:dyDescent="0.35">
      <c r="C117" s="13"/>
      <c r="D117" s="13"/>
      <c r="E117" s="13"/>
      <c r="F117" s="13"/>
    </row>
    <row r="118" spans="2:6" x14ac:dyDescent="0.35">
      <c r="C118" s="13"/>
      <c r="D118" s="13"/>
      <c r="E118" s="13"/>
      <c r="F118" s="13"/>
    </row>
    <row r="119" spans="2:6" x14ac:dyDescent="0.35">
      <c r="C119" s="13"/>
      <c r="D119" s="13"/>
      <c r="E119" s="13"/>
      <c r="F119" s="13"/>
    </row>
    <row r="120" spans="2:6" x14ac:dyDescent="0.35">
      <c r="C120" s="13"/>
      <c r="D120" s="13"/>
      <c r="E120" s="13"/>
      <c r="F120" s="13"/>
    </row>
    <row r="121" spans="2:6" x14ac:dyDescent="0.35">
      <c r="C121" s="13"/>
      <c r="D121" s="13"/>
      <c r="E121" s="13"/>
      <c r="F121" s="13"/>
    </row>
    <row r="122" spans="2:6" x14ac:dyDescent="0.35">
      <c r="C122" s="13"/>
      <c r="D122" s="13"/>
      <c r="E122" s="13"/>
      <c r="F122" s="13"/>
    </row>
    <row r="123" spans="2:6" x14ac:dyDescent="0.35">
      <c r="C123" s="13"/>
      <c r="D123" s="13"/>
      <c r="E123" s="13"/>
      <c r="F123" s="13"/>
    </row>
    <row r="124" spans="2:6" x14ac:dyDescent="0.35">
      <c r="C124" s="13"/>
      <c r="D124" s="13"/>
      <c r="E124" s="13"/>
      <c r="F124" s="13"/>
    </row>
    <row r="125" spans="2:6" x14ac:dyDescent="0.35">
      <c r="C125" s="13"/>
      <c r="D125" s="13"/>
      <c r="E125" s="13"/>
      <c r="F125" s="13"/>
    </row>
    <row r="126" spans="2:6" x14ac:dyDescent="0.35">
      <c r="C126" s="13"/>
      <c r="D126" s="13"/>
      <c r="E126" s="13"/>
      <c r="F126" s="13"/>
    </row>
    <row r="127" spans="2:6" x14ac:dyDescent="0.35">
      <c r="C127" s="13"/>
      <c r="D127" s="13"/>
      <c r="E127" s="13"/>
      <c r="F127" s="13"/>
    </row>
    <row r="128" spans="2:6" x14ac:dyDescent="0.35">
      <c r="C128" s="13"/>
      <c r="D128" s="13"/>
      <c r="E128" s="13"/>
    </row>
    <row r="129" spans="3:5" x14ac:dyDescent="0.35">
      <c r="C129" s="13"/>
      <c r="D129" s="13"/>
      <c r="E129" s="13"/>
    </row>
    <row r="130" spans="3:5" x14ac:dyDescent="0.35">
      <c r="C130" s="13"/>
      <c r="D130" s="13"/>
    </row>
  </sheetData>
  <hyperlinks>
    <hyperlink ref="B51" r:id="rId1" display="G@" xr:uid="{11179A0B-AD35-4004-8756-A0637370A514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M12" sqref="M12"/>
    </sheetView>
  </sheetViews>
  <sheetFormatPr defaultRowHeight="15.5" x14ac:dyDescent="0.35"/>
  <sheetData>
    <row r="1" spans="1:1" ht="38.25" customHeight="1" x14ac:dyDescent="0.35">
      <c r="A1" s="36" t="s">
        <v>368</v>
      </c>
    </row>
  </sheetData>
  <pageMargins left="0.7" right="0.7" top="0.75" bottom="0.75" header="0.3" footer="0.3"/>
  <pageSetup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Scores</vt:lpstr>
      <vt:lpstr>Scores 2</vt:lpstr>
      <vt:lpstr>Guests List</vt:lpstr>
      <vt:lpstr>HN1 List</vt:lpstr>
      <vt:lpstr>Scores!Print_Area</vt:lpstr>
      <vt:lpstr>'Scores 2'!Print_Area</vt:lpstr>
      <vt:lpstr>Scores!Print_Titles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 Lagula</dc:creator>
  <cp:keywords/>
  <dc:description/>
  <cp:lastModifiedBy>Ed Verceles</cp:lastModifiedBy>
  <cp:revision/>
  <cp:lastPrinted>2026-07-08T18:15:54Z</cp:lastPrinted>
  <dcterms:created xsi:type="dcterms:W3CDTF">2019-03-06T00:39:06Z</dcterms:created>
  <dcterms:modified xsi:type="dcterms:W3CDTF">2026-07-10T00:09:54Z</dcterms:modified>
  <cp:category/>
  <cp:contentStatus/>
</cp:coreProperties>
</file>