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age\OneDrive\Desktop\Mirage\"/>
    </mc:Choice>
  </mc:AlternateContent>
  <xr:revisionPtr revIDLastSave="0" documentId="13_ncr:1_{B3634EF7-F43F-4DE9-88D5-582FFC7EEB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ores" sheetId="1" r:id="rId1"/>
    <sheet name="Scores 2" sheetId="2" r:id="rId2"/>
    <sheet name="Guests List" sheetId="3" r:id="rId3"/>
    <sheet name="HN1 List" sheetId="4" r:id="rId4"/>
  </sheets>
  <definedNames>
    <definedName name="_xlnm.Print_Area" localSheetId="0">Scores!$A$1:$U$228</definedName>
    <definedName name="_xlnm.Print_Area" localSheetId="1">'Scores 2'!$A$1:$I$252</definedName>
    <definedName name="_xlnm.Print_Titles" localSheetId="0">Scores!$1:$7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6" i="1" l="1"/>
  <c r="O187" i="1"/>
  <c r="O188" i="1"/>
  <c r="O189" i="1"/>
  <c r="O190" i="1"/>
  <c r="O191" i="1"/>
  <c r="O192" i="1"/>
  <c r="O193" i="1"/>
  <c r="O194" i="1"/>
  <c r="O195" i="1"/>
  <c r="O196" i="1"/>
  <c r="O197" i="1"/>
  <c r="O185" i="1"/>
  <c r="O12" i="1"/>
  <c r="O13" i="1"/>
  <c r="O14" i="1"/>
  <c r="O15" i="1"/>
  <c r="O17" i="1"/>
  <c r="O18" i="1"/>
  <c r="O19" i="1"/>
  <c r="O20" i="1"/>
  <c r="O21" i="1"/>
  <c r="O23" i="1"/>
  <c r="O24" i="1"/>
  <c r="O26" i="1"/>
  <c r="O27" i="1"/>
  <c r="O28" i="1"/>
  <c r="O29" i="1"/>
  <c r="O30" i="1"/>
  <c r="O31" i="1"/>
  <c r="O32" i="1"/>
  <c r="O33" i="1"/>
  <c r="O34" i="1"/>
  <c r="O35" i="1"/>
  <c r="O36" i="1"/>
  <c r="O37" i="1"/>
  <c r="O39" i="1"/>
  <c r="O40" i="1"/>
  <c r="O41" i="1"/>
  <c r="O42" i="1"/>
  <c r="O44" i="1"/>
  <c r="O45" i="1"/>
  <c r="O46" i="1"/>
  <c r="O47" i="1"/>
  <c r="O48" i="1"/>
  <c r="O52" i="1"/>
  <c r="O53" i="1"/>
  <c r="O54" i="1"/>
  <c r="O56" i="1"/>
  <c r="O58" i="1"/>
  <c r="O59" i="1"/>
  <c r="O64" i="1"/>
  <c r="O65" i="1"/>
  <c r="O66" i="1"/>
  <c r="O67" i="1"/>
  <c r="O68" i="1"/>
  <c r="O70" i="1"/>
  <c r="O72" i="1"/>
  <c r="O76" i="1"/>
  <c r="O77" i="1"/>
  <c r="O78" i="1"/>
  <c r="O79" i="1"/>
  <c r="O82" i="1"/>
  <c r="O83" i="1"/>
  <c r="O84" i="1"/>
  <c r="O85" i="1"/>
  <c r="O87" i="1"/>
  <c r="O88" i="1"/>
  <c r="O90" i="1"/>
  <c r="O92" i="1"/>
  <c r="O98" i="1"/>
  <c r="O99" i="1"/>
  <c r="O100" i="1"/>
  <c r="O101" i="1"/>
  <c r="O102" i="1"/>
  <c r="O103" i="1"/>
  <c r="O104" i="1"/>
  <c r="O106" i="1"/>
  <c r="O107" i="1"/>
  <c r="O108" i="1"/>
  <c r="O110" i="1"/>
  <c r="O111" i="1"/>
  <c r="O112" i="1"/>
  <c r="O116" i="1"/>
  <c r="O118" i="1"/>
  <c r="O121" i="1"/>
  <c r="O122" i="1"/>
  <c r="O123" i="1"/>
  <c r="O124" i="1"/>
  <c r="O125" i="1"/>
  <c r="O126" i="1"/>
  <c r="O127" i="1"/>
  <c r="O128" i="1"/>
  <c r="O129" i="1"/>
  <c r="O131" i="1"/>
  <c r="O132" i="1"/>
  <c r="O133" i="1"/>
  <c r="O135" i="1"/>
  <c r="O136" i="1"/>
  <c r="O137" i="1"/>
  <c r="O139" i="1"/>
  <c r="O141" i="1"/>
  <c r="O142" i="1"/>
  <c r="O143" i="1"/>
  <c r="O144" i="1"/>
  <c r="O145" i="1"/>
  <c r="O147" i="1"/>
  <c r="O150" i="1"/>
  <c r="O151" i="1"/>
  <c r="O152" i="1"/>
  <c r="O154" i="1"/>
  <c r="O157" i="1"/>
  <c r="O159" i="1"/>
  <c r="O160" i="1"/>
  <c r="O161" i="1"/>
  <c r="O162" i="1"/>
  <c r="O163" i="1"/>
  <c r="O164" i="1"/>
  <c r="O165" i="1"/>
  <c r="O167" i="1"/>
  <c r="O169" i="1"/>
  <c r="O171" i="1"/>
  <c r="O172" i="1"/>
  <c r="O173" i="1"/>
  <c r="O174" i="1"/>
  <c r="O175" i="1"/>
  <c r="O176" i="1"/>
  <c r="O178" i="1"/>
  <c r="O181" i="1"/>
  <c r="O182" i="1"/>
  <c r="O183" i="1"/>
  <c r="O184" i="1"/>
  <c r="O9" i="1"/>
  <c r="O11" i="1"/>
  <c r="O16" i="1"/>
  <c r="O22" i="1"/>
  <c r="O25" i="1"/>
  <c r="O38" i="1"/>
  <c r="O43" i="1"/>
  <c r="O49" i="1"/>
  <c r="O50" i="1"/>
  <c r="O51" i="1"/>
  <c r="O55" i="1"/>
  <c r="O57" i="1"/>
  <c r="O60" i="1"/>
  <c r="O61" i="1"/>
  <c r="O62" i="1"/>
  <c r="O63" i="1"/>
  <c r="O69" i="1"/>
  <c r="O71" i="1"/>
  <c r="O73" i="1"/>
  <c r="O74" i="1"/>
  <c r="O75" i="1"/>
  <c r="O80" i="1"/>
  <c r="O81" i="1"/>
  <c r="O86" i="1"/>
  <c r="O89" i="1"/>
  <c r="O91" i="1"/>
  <c r="O93" i="1"/>
  <c r="O94" i="1"/>
  <c r="O95" i="1"/>
  <c r="O96" i="1"/>
  <c r="O97" i="1"/>
  <c r="O105" i="1"/>
  <c r="O109" i="1"/>
  <c r="O113" i="1"/>
  <c r="O114" i="1"/>
  <c r="O115" i="1"/>
  <c r="O117" i="1"/>
  <c r="O119" i="1"/>
  <c r="O120" i="1"/>
  <c r="O130" i="1"/>
  <c r="O134" i="1"/>
  <c r="O138" i="1"/>
  <c r="O140" i="1"/>
  <c r="O146" i="1"/>
  <c r="O148" i="1"/>
  <c r="O149" i="1"/>
  <c r="O153" i="1"/>
  <c r="O155" i="1"/>
  <c r="O156" i="1"/>
  <c r="O158" i="1"/>
  <c r="O166" i="1"/>
  <c r="O168" i="1"/>
  <c r="O170" i="1"/>
  <c r="O177" i="1"/>
  <c r="O179" i="1"/>
  <c r="O180" i="1"/>
  <c r="O10" i="1"/>
  <c r="Q85" i="1"/>
  <c r="Q190" i="1"/>
  <c r="Q195" i="1" l="1"/>
  <c r="Q79" i="1"/>
  <c r="Q102" i="1"/>
  <c r="Q186" i="1" l="1"/>
  <c r="Q187" i="1"/>
  <c r="Q189" i="1"/>
  <c r="Q191" i="1"/>
  <c r="Q193" i="1"/>
  <c r="Q194" i="1"/>
  <c r="Q196" i="1"/>
  <c r="Q197" i="1"/>
  <c r="Q185" i="1"/>
  <c r="Q12" i="1"/>
  <c r="Q13" i="1"/>
  <c r="Q14" i="1"/>
  <c r="Q15" i="1"/>
  <c r="Q17" i="1"/>
  <c r="Q18" i="1"/>
  <c r="Q19" i="1"/>
  <c r="Q20" i="1"/>
  <c r="Q21" i="1"/>
  <c r="Q23" i="1"/>
  <c r="Q24" i="1"/>
  <c r="Q26" i="1"/>
  <c r="Q27" i="1"/>
  <c r="Q28" i="1"/>
  <c r="Q29" i="1"/>
  <c r="Q30" i="1"/>
  <c r="Q31" i="1"/>
  <c r="Q32" i="1"/>
  <c r="Q33" i="1"/>
  <c r="Q34" i="1"/>
  <c r="Q35" i="1"/>
  <c r="Q36" i="1"/>
  <c r="Q37" i="1"/>
  <c r="Q39" i="1"/>
  <c r="Q40" i="1"/>
  <c r="Q41" i="1"/>
  <c r="Q42" i="1"/>
  <c r="Q45" i="1"/>
  <c r="Q46" i="1"/>
  <c r="Q48" i="1"/>
  <c r="Q52" i="1"/>
  <c r="Q53" i="1"/>
  <c r="Q54" i="1"/>
  <c r="Q56" i="1"/>
  <c r="Q58" i="1"/>
  <c r="Q59" i="1"/>
  <c r="Q64" i="1"/>
  <c r="Q65" i="1"/>
  <c r="Q66" i="1"/>
  <c r="Q67" i="1"/>
  <c r="Q68" i="1"/>
  <c r="Q70" i="1"/>
  <c r="Q72" i="1"/>
  <c r="Q76" i="1"/>
  <c r="Q77" i="1"/>
  <c r="Q78" i="1"/>
  <c r="Q82" i="1"/>
  <c r="Q83" i="1"/>
  <c r="Q84" i="1"/>
  <c r="Q87" i="1"/>
  <c r="Q88" i="1"/>
  <c r="Q90" i="1"/>
  <c r="Q92" i="1"/>
  <c r="Q98" i="1"/>
  <c r="Q99" i="1"/>
  <c r="Q100" i="1"/>
  <c r="Q101" i="1"/>
  <c r="Q103" i="1"/>
  <c r="Q104" i="1"/>
  <c r="Q106" i="1"/>
  <c r="Q107" i="1"/>
  <c r="Q108" i="1"/>
  <c r="Q110" i="1"/>
  <c r="Q111" i="1"/>
  <c r="Q112" i="1"/>
  <c r="Q116" i="1"/>
  <c r="Q118" i="1"/>
  <c r="Q121" i="1"/>
  <c r="Q122" i="1"/>
  <c r="Q123" i="1"/>
  <c r="Q124" i="1"/>
  <c r="Q125" i="1"/>
  <c r="Q126" i="1"/>
  <c r="Q128" i="1"/>
  <c r="Q131" i="1"/>
  <c r="Q132" i="1"/>
  <c r="Q133" i="1"/>
  <c r="Q135" i="1"/>
  <c r="Q136" i="1"/>
  <c r="Q137" i="1"/>
  <c r="Q139" i="1"/>
  <c r="Q141" i="1"/>
  <c r="Q142" i="1"/>
  <c r="Q143" i="1"/>
  <c r="Q144" i="1"/>
  <c r="Q145" i="1"/>
  <c r="Q147" i="1"/>
  <c r="Q148" i="1"/>
  <c r="Q149" i="1"/>
  <c r="Q150" i="1"/>
  <c r="Q151" i="1"/>
  <c r="Q152" i="1"/>
  <c r="Q154" i="1"/>
  <c r="Q157" i="1"/>
  <c r="Q159" i="1"/>
  <c r="Q160" i="1"/>
  <c r="Q161" i="1"/>
  <c r="Q162" i="1"/>
  <c r="Q163" i="1"/>
  <c r="Q164" i="1"/>
  <c r="Q165" i="1"/>
  <c r="Q167" i="1"/>
  <c r="Q168" i="1"/>
  <c r="Q169" i="1"/>
  <c r="Q171" i="1"/>
  <c r="Q172" i="1"/>
  <c r="Q173" i="1"/>
  <c r="Q174" i="1"/>
  <c r="Q175" i="1"/>
  <c r="Q176" i="1"/>
  <c r="Q178" i="1"/>
  <c r="Q181" i="1"/>
  <c r="Q182" i="1"/>
  <c r="Q183" i="1"/>
  <c r="Q184" i="1"/>
  <c r="Q9" i="1"/>
  <c r="Q11" i="1"/>
  <c r="Q16" i="1"/>
  <c r="Q22" i="1"/>
  <c r="Q25" i="1"/>
  <c r="Q38" i="1"/>
  <c r="Q43" i="1"/>
  <c r="Q49" i="1"/>
  <c r="Q50" i="1"/>
  <c r="Q51" i="1"/>
  <c r="Q55" i="1"/>
  <c r="Q57" i="1"/>
  <c r="Q60" i="1"/>
  <c r="Q61" i="1"/>
  <c r="Q62" i="1"/>
  <c r="Q63" i="1"/>
  <c r="Q69" i="1"/>
  <c r="Q71" i="1"/>
  <c r="Q73" i="1"/>
  <c r="Q74" i="1"/>
  <c r="Q75" i="1"/>
  <c r="Q80" i="1"/>
  <c r="Q81" i="1"/>
  <c r="Q86" i="1"/>
  <c r="Q89" i="1"/>
  <c r="Q91" i="1"/>
  <c r="Q93" i="1"/>
  <c r="Q94" i="1"/>
  <c r="Q95" i="1"/>
  <c r="Q96" i="1"/>
  <c r="Q97" i="1"/>
  <c r="Q105" i="1"/>
  <c r="Q109" i="1"/>
  <c r="Q113" i="1"/>
  <c r="Q114" i="1"/>
  <c r="Q115" i="1"/>
  <c r="Q117" i="1"/>
  <c r="Q119" i="1"/>
  <c r="Q120" i="1"/>
  <c r="Q130" i="1"/>
  <c r="Q138" i="1"/>
  <c r="Q140" i="1"/>
  <c r="Q146" i="1"/>
  <c r="Q153" i="1"/>
  <c r="Q155" i="1"/>
  <c r="Q156" i="1"/>
  <c r="Q158" i="1"/>
  <c r="Q166" i="1"/>
  <c r="Q170" i="1"/>
  <c r="Q177" i="1"/>
  <c r="Q179" i="1"/>
  <c r="Q180" i="1"/>
  <c r="Q10" i="1"/>
  <c r="K6" i="1"/>
  <c r="Q44" i="1"/>
  <c r="Q47" i="1"/>
  <c r="Q127" i="1"/>
  <c r="Q129" i="1"/>
  <c r="Q134" i="1"/>
  <c r="Q188" i="1"/>
  <c r="Q192" i="1"/>
  <c r="H16" i="2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l="1"/>
  <c r="A80" i="1" s="1"/>
  <c r="A81" i="1" s="1"/>
  <c r="A82" i="1" s="1"/>
  <c r="A83" i="1" s="1"/>
  <c r="A84" i="1" s="1"/>
  <c r="H13" i="2"/>
  <c r="H14" i="2"/>
  <c r="H15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1" i="2"/>
  <c r="H82" i="2"/>
  <c r="H83" i="2"/>
  <c r="H84" i="2"/>
  <c r="H85" i="2"/>
  <c r="H87" i="2"/>
  <c r="H88" i="2"/>
  <c r="H89" i="2"/>
  <c r="H90" i="2"/>
  <c r="H91" i="2"/>
  <c r="H93" i="2"/>
  <c r="H94" i="2"/>
  <c r="H95" i="2"/>
  <c r="H96" i="2"/>
  <c r="H97" i="2"/>
  <c r="H98" i="2"/>
  <c r="H99" i="2"/>
  <c r="H100" i="2"/>
  <c r="H101" i="2"/>
  <c r="H102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3" i="2"/>
  <c r="H164" i="2"/>
  <c r="H165" i="2"/>
  <c r="H166" i="2"/>
  <c r="H167" i="2"/>
  <c r="H168" i="2"/>
  <c r="H170" i="2"/>
  <c r="H171" i="2"/>
  <c r="H172" i="2"/>
  <c r="H174" i="2"/>
  <c r="H175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7" i="2"/>
  <c r="H198" i="2"/>
  <c r="H10" i="2"/>
  <c r="H11" i="2"/>
  <c r="H12" i="2"/>
  <c r="A85" i="1" l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B5" i="2"/>
  <c r="B7" i="1"/>
  <c r="T6" i="1" l="1"/>
  <c r="T7" i="1"/>
  <c r="U6" i="1" l="1"/>
  <c r="U7" i="1"/>
  <c r="S7" i="1" l="1"/>
  <c r="R7" i="1" l="1"/>
  <c r="K4" i="1" l="1"/>
  <c r="A11" i="2" l="1"/>
  <c r="A12" i="2" l="1"/>
  <c r="A13" i="2" s="1"/>
  <c r="A14" i="2" s="1"/>
  <c r="A15" i="2" s="1"/>
  <c r="A16" i="2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17" i="2" l="1"/>
  <c r="A18" i="2" s="1"/>
  <c r="A29" i="3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19" i="2" l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G6" i="1"/>
  <c r="G4" i="1" s="1"/>
  <c r="J6" i="1"/>
  <c r="J4" i="1" s="1"/>
  <c r="I6" i="1"/>
  <c r="I4" i="1" s="1"/>
  <c r="H6" i="1"/>
  <c r="H4" i="1" s="1"/>
  <c r="A176" i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l="1"/>
  <c r="A191" i="1" s="1"/>
  <c r="A192" i="1" s="1"/>
  <c r="A193" i="1" s="1"/>
  <c r="A194" i="1" s="1"/>
  <c r="A195" i="1" s="1"/>
  <c r="A196" i="1" s="1"/>
  <c r="A197" i="1" s="1"/>
  <c r="A35" i="2"/>
  <c r="A36" i="2" s="1"/>
  <c r="A37" i="2" s="1"/>
  <c r="A38" i="2" s="1"/>
  <c r="A39" i="2" s="1"/>
  <c r="A40" i="2" s="1"/>
  <c r="A41" i="2" s="1"/>
  <c r="A42" i="2" s="1"/>
  <c r="A43" i="2" s="1"/>
  <c r="A44" i="2" l="1"/>
  <c r="A45" i="2" s="1"/>
  <c r="A46" i="2" s="1"/>
  <c r="A47" i="2" s="1"/>
  <c r="A48" i="2" s="1"/>
  <c r="A49" i="2" s="1"/>
  <c r="A50" i="2" s="1"/>
  <c r="A51" i="2" l="1"/>
  <c r="A52" i="2" s="1"/>
  <c r="A53" i="2" s="1"/>
  <c r="A54" i="2" l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l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l="1"/>
  <c r="A91" i="2" s="1"/>
  <c r="A92" i="2" s="1"/>
  <c r="A93" i="2" l="1"/>
  <c r="A94" i="2" s="1"/>
  <c r="A95" i="2" s="1"/>
  <c r="A96" i="2" s="1"/>
  <c r="A97" i="2" s="1"/>
  <c r="A98" i="2" s="1"/>
  <c r="A99" i="2" s="1"/>
  <c r="A100" i="2" s="1"/>
  <c r="A101" i="2" l="1"/>
  <c r="A102" i="2" s="1"/>
  <c r="A103" i="2" l="1"/>
  <c r="A104" i="2" s="1"/>
  <c r="A105" i="2" l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l="1"/>
  <c r="A119" i="2" s="1"/>
  <c r="A120" i="2" s="1"/>
  <c r="A121" i="2" s="1"/>
  <c r="A122" i="2" s="1"/>
  <c r="A123" i="2" s="1"/>
  <c r="A124" i="2" s="1"/>
  <c r="A125" i="2" s="1"/>
  <c r="A126" i="2" s="1"/>
  <c r="A127" i="2" s="1"/>
  <c r="A128" i="2" l="1"/>
  <c r="A129" i="2" s="1"/>
  <c r="A130" i="2" s="1"/>
  <c r="A131" i="2" s="1"/>
  <c r="A132" i="2" s="1"/>
  <c r="A133" i="2" s="1"/>
  <c r="A134" i="2" s="1"/>
  <c r="A135" i="2" s="1"/>
  <c r="A136" i="2" s="1"/>
  <c r="A137" i="2" s="1"/>
  <c r="A138" i="2" l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l="1"/>
  <c r="A153" i="2" s="1"/>
  <c r="A154" i="2" s="1"/>
  <c r="A155" i="2" s="1"/>
  <c r="A156" i="2" s="1"/>
  <c r="A157" i="2" s="1"/>
  <c r="A158" i="2" s="1"/>
  <c r="A159" i="2" l="1"/>
  <c r="A160" i="2" s="1"/>
  <c r="A161" i="2" l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l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l="1"/>
  <c r="A192" i="2" s="1"/>
  <c r="A193" i="2" s="1"/>
  <c r="A194" i="2" s="1"/>
  <c r="A195" i="2" s="1"/>
  <c r="A196" i="2" s="1"/>
  <c r="A197" i="2" s="1"/>
  <c r="A19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Antolin</author>
  </authors>
  <commentList>
    <comment ref="S46" authorId="0" shapeId="0" xr:uid="{E5D34CD6-0354-4185-AEDF-FCF734CEEAB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<sst xmlns="http://schemas.openxmlformats.org/spreadsheetml/2006/main" count="1041" uniqueCount="367">
  <si>
    <t xml:space="preserve">  </t>
  </si>
  <si>
    <t>Tue</t>
  </si>
  <si>
    <t>Thu</t>
  </si>
  <si>
    <t xml:space="preserve"> </t>
  </si>
  <si>
    <t>No</t>
  </si>
  <si>
    <t>Dues</t>
  </si>
  <si>
    <t>Total</t>
  </si>
  <si>
    <t>Pin</t>
  </si>
  <si>
    <t>pot</t>
  </si>
  <si>
    <t>HN1</t>
  </si>
  <si>
    <t>of</t>
  </si>
  <si>
    <t>Hcap</t>
  </si>
  <si>
    <t>1st</t>
  </si>
  <si>
    <t>Adj</t>
  </si>
  <si>
    <t>Gross</t>
  </si>
  <si>
    <t>Tee</t>
  </si>
  <si>
    <t>Entries</t>
  </si>
  <si>
    <t>NetDB</t>
  </si>
  <si>
    <t>Rds</t>
  </si>
  <si>
    <t>Index</t>
  </si>
  <si>
    <t>Score</t>
  </si>
  <si>
    <t>Box</t>
  </si>
  <si>
    <t>Last, First (Nickname)</t>
  </si>
  <si>
    <t>Tour #1</t>
  </si>
  <si>
    <t xml:space="preserve"> (20)</t>
  </si>
  <si>
    <t>Old</t>
  </si>
  <si>
    <t>New</t>
  </si>
  <si>
    <t>adj</t>
  </si>
  <si>
    <t>Hdcp</t>
  </si>
  <si>
    <t>Mid</t>
  </si>
  <si>
    <t>Adeboi, Larry</t>
  </si>
  <si>
    <t>Alaan, Ernie</t>
  </si>
  <si>
    <t>Alamea, Victor</t>
  </si>
  <si>
    <t>Fwd</t>
  </si>
  <si>
    <t>Ancheta, Frank</t>
  </si>
  <si>
    <t>Anderson, Eric</t>
  </si>
  <si>
    <t>Antolin, Frank</t>
  </si>
  <si>
    <t>Arnold, Mike</t>
  </si>
  <si>
    <t>Ayson, Rod</t>
  </si>
  <si>
    <t>Bowers, Dave</t>
  </si>
  <si>
    <t>Bredin, Paul</t>
  </si>
  <si>
    <t>Budija, Frank</t>
  </si>
  <si>
    <t>Church, Mario</t>
  </si>
  <si>
    <t>Cleveland, Gene</t>
  </si>
  <si>
    <t>Correa, Darren</t>
  </si>
  <si>
    <t>Dawkins, Darrell</t>
  </si>
  <si>
    <t>De Los Reyes, Carlos</t>
  </si>
  <si>
    <t>Delgado, Ron</t>
  </si>
  <si>
    <t>Denney, Ron</t>
  </si>
  <si>
    <t>Dilts, Al</t>
  </si>
  <si>
    <t>Domaoan, Elmer</t>
  </si>
  <si>
    <t>Escueta, Allan</t>
  </si>
  <si>
    <t>Fama, Fernand</t>
  </si>
  <si>
    <t>Fernandez, Arthur</t>
  </si>
  <si>
    <t>Flagg, Allen</t>
  </si>
  <si>
    <t>Forte, Henry</t>
  </si>
  <si>
    <t>Fortuno, Leo</t>
  </si>
  <si>
    <t>Foster, Bobby</t>
  </si>
  <si>
    <t>Gess, Lee</t>
  </si>
  <si>
    <t>Glad, Larry</t>
  </si>
  <si>
    <t>Glad, Steven</t>
  </si>
  <si>
    <t>Goulart, Art</t>
  </si>
  <si>
    <t>Greene, Kent</t>
  </si>
  <si>
    <t>Griffin, Russ</t>
  </si>
  <si>
    <t>Grob, John</t>
  </si>
  <si>
    <t>Gunggavakin, Sam</t>
  </si>
  <si>
    <t>Gurley, Dwayne</t>
  </si>
  <si>
    <t>Gutzat, Fred</t>
  </si>
  <si>
    <t>Guzman, Martin</t>
  </si>
  <si>
    <t>Hernandez, Bob</t>
  </si>
  <si>
    <t>Hilburn, Doug</t>
  </si>
  <si>
    <t>Hiramoto, Ron</t>
  </si>
  <si>
    <t>Horton, Norm</t>
  </si>
  <si>
    <t>Howlett, Dan</t>
  </si>
  <si>
    <t>Insong, Rocky</t>
  </si>
  <si>
    <t>Jones, Rick</t>
  </si>
  <si>
    <t>Khamis, Tom</t>
  </si>
  <si>
    <t>King, Stephen</t>
  </si>
  <si>
    <t>Kolone, Gibson</t>
  </si>
  <si>
    <t>Krogbin, Wayne</t>
  </si>
  <si>
    <t>Lagula, Orlando</t>
  </si>
  <si>
    <t>Landini, Lou</t>
  </si>
  <si>
    <t>Larsen, Jay</t>
  </si>
  <si>
    <t>Ledesma, Emet</t>
  </si>
  <si>
    <t>Licanto, Norm</t>
  </si>
  <si>
    <t>Logan, Dwayne</t>
  </si>
  <si>
    <t>Luchetta, Mario</t>
  </si>
  <si>
    <t>Magee, Kevin</t>
  </si>
  <si>
    <t>Malm, Harold</t>
  </si>
  <si>
    <t>Manalansan, Mike</t>
  </si>
  <si>
    <t>Mansueto, Eugene</t>
  </si>
  <si>
    <t>McGuoirk, Tim</t>
  </si>
  <si>
    <t>Medina, Al</t>
  </si>
  <si>
    <t>Miller, Michael</t>
  </si>
  <si>
    <t>Miner, Mike</t>
  </si>
  <si>
    <t>Mortera, Alan</t>
  </si>
  <si>
    <t>Moy, Gorman</t>
  </si>
  <si>
    <t>Nelson, Mike</t>
  </si>
  <si>
    <t>Neubauer,Ron</t>
  </si>
  <si>
    <t>Nguyen, Kevin</t>
  </si>
  <si>
    <t>Nieman, Bill</t>
  </si>
  <si>
    <t>Nurmi, Wayne</t>
  </si>
  <si>
    <t>Oyabu, Jerry</t>
  </si>
  <si>
    <t>Paling, Steve</t>
  </si>
  <si>
    <t>Pelaez, Danny</t>
  </si>
  <si>
    <t>Pelaez, Lino</t>
  </si>
  <si>
    <t>Pena, Marty</t>
  </si>
  <si>
    <t>Perez, Gene</t>
  </si>
  <si>
    <t>Perkins, Gene</t>
  </si>
  <si>
    <t>Peterson, Bud</t>
  </si>
  <si>
    <t>Poblano. Jose</t>
  </si>
  <si>
    <t>Pratt, Bob</t>
  </si>
  <si>
    <t>Pudelwitts, Bob</t>
  </si>
  <si>
    <t>Rankin, Tommy</t>
  </si>
  <si>
    <t>Reber, John</t>
  </si>
  <si>
    <t>Reese, Joe</t>
  </si>
  <si>
    <t>Robinson, Will</t>
  </si>
  <si>
    <t>Sablan, Greg</t>
  </si>
  <si>
    <t>Samatua, Tipasa</t>
  </si>
  <si>
    <t>Sanchez, Alexis</t>
  </si>
  <si>
    <t>Santos, James</t>
  </si>
  <si>
    <t>Sarafijanovic, Bronco</t>
  </si>
  <si>
    <t>Scanlon, Floyd</t>
  </si>
  <si>
    <t>Schlobuhm,  Melvin</t>
  </si>
  <si>
    <t>Schreiner, Kevin</t>
  </si>
  <si>
    <t>Sherrell, Scott</t>
  </si>
  <si>
    <t>Spainhower, Steve</t>
  </si>
  <si>
    <t>Stewart, Casey</t>
  </si>
  <si>
    <t>Strebel, Josef</t>
  </si>
  <si>
    <t>Taitano, Roland</t>
  </si>
  <si>
    <t>Talavera, Erwin</t>
  </si>
  <si>
    <t>Tee, Dexter</t>
  </si>
  <si>
    <t>Thomas, Ronald</t>
  </si>
  <si>
    <t xml:space="preserve">Tumaneng, Rocky </t>
  </si>
  <si>
    <t>VanHorne, Bob</t>
  </si>
  <si>
    <t>Verceles, Edmundo</t>
  </si>
  <si>
    <t>Walker, Bud</t>
  </si>
  <si>
    <t>Wesson, Greg</t>
  </si>
  <si>
    <t>Whitehead, Richard</t>
  </si>
  <si>
    <t xml:space="preserve">Wingco, Toy </t>
  </si>
  <si>
    <t>Wolf, Gerald</t>
  </si>
  <si>
    <t>Wong, Billy</t>
  </si>
  <si>
    <t>Yale, Bob</t>
  </si>
  <si>
    <t>Zzz Barker, Liz</t>
  </si>
  <si>
    <t>Zzz Choichomroon, Joy</t>
  </si>
  <si>
    <t>Zzz Collopy, Jin Hui</t>
  </si>
  <si>
    <t>Zzz Fujimoto, Coleen</t>
  </si>
  <si>
    <t xml:space="preserve">Zzz Miller, Yvonne  </t>
  </si>
  <si>
    <t>Zzz Stein, Ann</t>
  </si>
  <si>
    <t>Zzz Yamada, Karen</t>
  </si>
  <si>
    <t>Potret</t>
  </si>
  <si>
    <t>CTPRet</t>
  </si>
  <si>
    <t>Ft</t>
  </si>
  <si>
    <t>In</t>
  </si>
  <si>
    <t xml:space="preserve">The Mirage Weekly Pot Handicap 2023 Season Tour 1 </t>
  </si>
  <si>
    <t xml:space="preserve">Total </t>
  </si>
  <si>
    <t>Tour #2</t>
  </si>
  <si>
    <t>YE Tour #3</t>
  </si>
  <si>
    <t xml:space="preserve">after </t>
  </si>
  <si>
    <t>Wingco, Toy</t>
  </si>
  <si>
    <t>The Mirage Weekly Pot Handicap 2023 Season Tour 1 - Week 1</t>
  </si>
  <si>
    <t>G</t>
  </si>
  <si>
    <t>Guest List</t>
  </si>
  <si>
    <t># of Round</t>
  </si>
  <si>
    <r>
      <t>Alvarado,</t>
    </r>
    <r>
      <rPr>
        <sz val="12"/>
        <rFont val="Times New Roman"/>
        <family val="1"/>
      </rPr>
      <t xml:space="preserve"> Noli</t>
    </r>
  </si>
  <si>
    <t>Ancheta, Franklen</t>
  </si>
  <si>
    <t>Aquino,  Jess</t>
  </si>
  <si>
    <t>Aquino,  Tony</t>
  </si>
  <si>
    <t>G2</t>
  </si>
  <si>
    <t>Benz, Joe</t>
  </si>
  <si>
    <t>Boon</t>
  </si>
  <si>
    <t>Bowden, Steve</t>
  </si>
  <si>
    <t>Bredin, Conor</t>
  </si>
  <si>
    <t>Budija, Steve</t>
  </si>
  <si>
    <t>Bull, G</t>
  </si>
  <si>
    <t>Cabildo, George</t>
  </si>
  <si>
    <t>Call, Neil</t>
  </si>
  <si>
    <t>Carriger, Mark</t>
  </si>
  <si>
    <t>Casovan, Larry</t>
  </si>
  <si>
    <t>Chrisostomo, Art</t>
  </si>
  <si>
    <t>Coughlin, Jerry</t>
  </si>
  <si>
    <t>Crank,Tom</t>
  </si>
  <si>
    <t>Crisostomo, Art</t>
  </si>
  <si>
    <t>Davis,Rich</t>
  </si>
  <si>
    <t>Dinco, Froy Jr</t>
  </si>
  <si>
    <t>Dixon Andy</t>
  </si>
  <si>
    <t>Enriquez, Kris</t>
  </si>
  <si>
    <t>Eral, Nancy</t>
  </si>
  <si>
    <t>Farmer, Matt</t>
  </si>
  <si>
    <t>Flores, Francis</t>
  </si>
  <si>
    <t>Franklin, Joe</t>
  </si>
  <si>
    <t>Francisco, Peter</t>
  </si>
  <si>
    <t>Fujimoto, Coleen</t>
  </si>
  <si>
    <t>Gamboa, Ron</t>
  </si>
  <si>
    <t>Garcia, Ramon</t>
  </si>
  <si>
    <t>Gentry, James</t>
  </si>
  <si>
    <t>Horton, Scott</t>
  </si>
  <si>
    <t>Huff, Jerry</t>
  </si>
  <si>
    <t>Hwang, David</t>
  </si>
  <si>
    <t>Ilaoa</t>
  </si>
  <si>
    <t>Johnson, Gene</t>
  </si>
  <si>
    <t>Labrador, Bert</t>
  </si>
  <si>
    <t>Lawson, Pete</t>
  </si>
  <si>
    <t>Lee,Larry</t>
  </si>
  <si>
    <t xml:space="preserve">Liberti, Buzz  </t>
  </si>
  <si>
    <t>Little</t>
  </si>
  <si>
    <t>Lopez, Jay</t>
  </si>
  <si>
    <t>Lucas, Tway</t>
  </si>
  <si>
    <t>Lupich, Jeff</t>
  </si>
  <si>
    <t>Macdonald, Greg</t>
  </si>
  <si>
    <t>Macdonald, John</t>
  </si>
  <si>
    <t>Maltbie, Robert</t>
  </si>
  <si>
    <t>Marave, Mike</t>
  </si>
  <si>
    <t>Mason, Ed</t>
  </si>
  <si>
    <t>Neubauer, Ron</t>
  </si>
  <si>
    <t>Nieman, Colter</t>
  </si>
  <si>
    <t>Norris, Raul</t>
  </si>
  <si>
    <t>Oberster, Alan</t>
  </si>
  <si>
    <t>Oshtro,Dan</t>
  </si>
  <si>
    <t>Padilla, Dan</t>
  </si>
  <si>
    <t>Papa, Ben</t>
  </si>
  <si>
    <t xml:space="preserve">G </t>
  </si>
  <si>
    <t>Paterno, Ricardo</t>
  </si>
  <si>
    <t>Pena, Travis</t>
  </si>
  <si>
    <t>Peoples, Lew</t>
  </si>
  <si>
    <t>Pierce, Cathy</t>
  </si>
  <si>
    <t>Pudelwitts, Joe</t>
  </si>
  <si>
    <t>Pudelwitts, Nancy</t>
  </si>
  <si>
    <t>Quidachay, Joey</t>
  </si>
  <si>
    <t>Ray, Jimmel</t>
  </si>
  <si>
    <t>Roberto, Chris</t>
  </si>
  <si>
    <t>Rohr Jr., Tim</t>
  </si>
  <si>
    <t>Roth, Tim</t>
  </si>
  <si>
    <t>Rutledge</t>
  </si>
  <si>
    <t>Sacramento, Jet</t>
  </si>
  <si>
    <t>Sar, Bo</t>
  </si>
  <si>
    <t>Sarmiento, Bill</t>
  </si>
  <si>
    <t>Sanstrum, Lars</t>
  </si>
  <si>
    <t>Scott, Bill</t>
  </si>
  <si>
    <t>Shane, Ricky</t>
  </si>
  <si>
    <t>Shitemoto, Ty</t>
  </si>
  <si>
    <t xml:space="preserve">    G</t>
  </si>
  <si>
    <t>Sigler, Bob</t>
  </si>
  <si>
    <t>Schneider, Heath</t>
  </si>
  <si>
    <t>Sloan</t>
  </si>
  <si>
    <t>Snider, Jay</t>
  </si>
  <si>
    <t>Spradling, Kerry</t>
  </si>
  <si>
    <t>Stein,Steve</t>
  </si>
  <si>
    <t xml:space="preserve">   G</t>
  </si>
  <si>
    <t xml:space="preserve"> Sumarat, Ejay</t>
  </si>
  <si>
    <t>Sunny</t>
  </si>
  <si>
    <t>Taylor, Kent</t>
  </si>
  <si>
    <t>Teklet Bebri</t>
  </si>
  <si>
    <t>Tesdale, Keith</t>
  </si>
  <si>
    <t>Valdez, Zidriek</t>
  </si>
  <si>
    <t>Wago, Grant</t>
  </si>
  <si>
    <t>Wago, Yumi</t>
  </si>
  <si>
    <t>Walker,Ron</t>
  </si>
  <si>
    <t>Washington Phil</t>
  </si>
  <si>
    <t>Whatamouth, J</t>
  </si>
  <si>
    <t>Whitehead, Diana</t>
  </si>
  <si>
    <t>Whitmore,Paul</t>
  </si>
  <si>
    <t>Zoltnick, Jeff</t>
  </si>
  <si>
    <t xml:space="preserve">      </t>
  </si>
  <si>
    <t xml:space="preserve">Dawson, Toby </t>
  </si>
  <si>
    <t>Hammond, Rich</t>
  </si>
  <si>
    <t>Mauga, Pete</t>
  </si>
  <si>
    <t>Fletcher, Jim</t>
  </si>
  <si>
    <t xml:space="preserve">Ulufale, Mike </t>
  </si>
  <si>
    <t>Ah-Ching, Paul</t>
  </si>
  <si>
    <t>Faaesea, Dave</t>
  </si>
  <si>
    <t>Ilaoa, Filipo</t>
  </si>
  <si>
    <t>Hamilton, Andre</t>
  </si>
  <si>
    <t>POT</t>
  </si>
  <si>
    <t>Mohney, Terry</t>
  </si>
  <si>
    <t>Tili, Wayne</t>
  </si>
  <si>
    <t>Sakomoto, Dan</t>
  </si>
  <si>
    <t>Curtis, Kerry</t>
  </si>
  <si>
    <t>Julian, Emmet</t>
  </si>
  <si>
    <t>Piotrowski, Joe</t>
  </si>
  <si>
    <t>Lyons, Cecil</t>
  </si>
  <si>
    <t>Aquilo, Noel</t>
  </si>
  <si>
    <t>Deuce</t>
  </si>
  <si>
    <t>Tupuola, Tunu</t>
  </si>
  <si>
    <t>Sunzeri, Dave</t>
  </si>
  <si>
    <t>Zzz Lyons, Sue</t>
  </si>
  <si>
    <t>Tuia, Lave</t>
  </si>
  <si>
    <t>DemoPoulus, Dimitrios</t>
  </si>
  <si>
    <t>Nakiso, Paoa</t>
  </si>
  <si>
    <t xml:space="preserve">Junprung, Boon </t>
  </si>
  <si>
    <t xml:space="preserve">Laidlaw, Kent  </t>
  </si>
  <si>
    <t xml:space="preserve">Savusa, Faavae </t>
  </si>
  <si>
    <t xml:space="preserve">Zzz Malone, Carmen </t>
  </si>
  <si>
    <t xml:space="preserve">Egan, Chris         </t>
  </si>
  <si>
    <t xml:space="preserve">Pascua, Alberto  </t>
  </si>
  <si>
    <t>Matthew, Stuart</t>
  </si>
  <si>
    <t>Davis, Wendell</t>
  </si>
  <si>
    <t>Yumul, Romy</t>
  </si>
  <si>
    <t>Pelefoti, Aukoso</t>
  </si>
  <si>
    <t>Roberto,Tim</t>
  </si>
  <si>
    <t>Furrot, Eric</t>
  </si>
  <si>
    <t>Rascon, Nico</t>
  </si>
  <si>
    <t>Alcos, David</t>
  </si>
  <si>
    <t>Perez, Al</t>
  </si>
  <si>
    <t>Giordini, Louis</t>
  </si>
  <si>
    <t>Chun, Aaron</t>
  </si>
  <si>
    <t>Cresanto, Brant</t>
  </si>
  <si>
    <t>Faleafine, James Jr</t>
  </si>
  <si>
    <t>Geck, Paul</t>
  </si>
  <si>
    <t>Miller, Larry</t>
  </si>
  <si>
    <t>Snider, Zach</t>
  </si>
  <si>
    <t>Caminos, Herman</t>
  </si>
  <si>
    <t>Thomas, Aaron</t>
  </si>
  <si>
    <t>Crenshaw, Gil</t>
  </si>
  <si>
    <t>Wooten, Herman</t>
  </si>
  <si>
    <t>CTP Winners Thu</t>
  </si>
  <si>
    <t>CTP Winners Tue</t>
  </si>
  <si>
    <t>Faagata,Ken</t>
  </si>
  <si>
    <t>Moe, Tala</t>
  </si>
  <si>
    <t>Zobrist, Richard</t>
  </si>
  <si>
    <t>Manu, Joe</t>
  </si>
  <si>
    <t>Tagi, Eli</t>
  </si>
  <si>
    <t>Walker,Tony</t>
  </si>
  <si>
    <t>Kilpatrick, Rich</t>
  </si>
  <si>
    <t>Zzz Forrester-Cohen, Donna</t>
  </si>
  <si>
    <t>Zzz Noh, Bea</t>
  </si>
  <si>
    <t>Mundrane, Bob</t>
  </si>
  <si>
    <t>Turcano,Mike</t>
  </si>
  <si>
    <t>Trucano, Mike</t>
  </si>
  <si>
    <t>Davis, Tim</t>
  </si>
  <si>
    <t>Wach,Jeff</t>
  </si>
  <si>
    <t>Wach, Jeff</t>
  </si>
  <si>
    <t>Pino.Albert</t>
  </si>
  <si>
    <t>Teo, Nate</t>
  </si>
  <si>
    <t>Pino, Albert</t>
  </si>
  <si>
    <t>Roberto, Tim</t>
  </si>
  <si>
    <t>Faagata, Ken</t>
  </si>
  <si>
    <t>West,Darrell</t>
  </si>
  <si>
    <t>West, Darrell</t>
  </si>
  <si>
    <t>Lee, Larry</t>
  </si>
  <si>
    <t>Deuce Pot Tue</t>
  </si>
  <si>
    <t>2/10/26</t>
  </si>
  <si>
    <t>Mazurkwich,David</t>
  </si>
  <si>
    <t>Zzz Rice, Sunny</t>
  </si>
  <si>
    <t>Kawamoto, Sam</t>
  </si>
  <si>
    <t>Mazurkwich, David</t>
  </si>
  <si>
    <t>Tour 2</t>
  </si>
  <si>
    <t xml:space="preserve"> Deuce Pot Thu</t>
  </si>
  <si>
    <t>#4</t>
  </si>
  <si>
    <t>#6</t>
  </si>
  <si>
    <t>FWD</t>
  </si>
  <si>
    <t>Lafi,House</t>
  </si>
  <si>
    <t>Zzz Greathouse,Cathy</t>
  </si>
  <si>
    <t>Lafi, House</t>
  </si>
  <si>
    <t>The Mirage Weekly Pot Handicap 2026 Tour 2 - Week 3</t>
  </si>
  <si>
    <t>Scores for use on Mar 17/Mar 19, 2026 - Aliante</t>
  </si>
  <si>
    <t>Silver</t>
  </si>
  <si>
    <t>M68.1/119</t>
  </si>
  <si>
    <t>Green</t>
  </si>
  <si>
    <t>M64.7/105</t>
  </si>
  <si>
    <t>L69.7/125</t>
  </si>
  <si>
    <t>115 yd</t>
  </si>
  <si>
    <t>156 yd</t>
  </si>
  <si>
    <t>#13</t>
  </si>
  <si>
    <t>180 yd</t>
  </si>
  <si>
    <t>#15</t>
  </si>
  <si>
    <t>96 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</si>
</sst>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_(&quot;$&quot;* #,##0_);_(&quot;$&quot;* \(#,##0\);_(&quot;$&quot;* &quot;-&quot;??_);_(@_)"/>
  </numFmts>
  <fonts count="27" x14ac:knownFonts="1">
    <font>
      <sz val="12"/>
      <color rgb="FF000000"/>
      <name val="Arial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  <font>
      <b/>
      <sz val="12"/>
      <name val="Times New Roman"/>
      <family val="1"/>
    </font>
    <font>
      <u/>
      <sz val="12"/>
      <color theme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color rgb="FF000000"/>
      <name val="Arial"/>
      <family val="2"/>
    </font>
    <font>
      <sz val="9"/>
      <name val="Times New Roman"/>
      <family val="1"/>
    </font>
    <font>
      <sz val="10"/>
      <color rgb="FF000000"/>
      <name val="Arial"/>
      <family val="2"/>
    </font>
    <font>
      <sz val="28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44" fontId="23" fillId="0" borderId="0" applyFont="0" applyFill="0" applyBorder="0" applyAlignment="0" applyProtection="0"/>
  </cellStyleXfs>
  <cellXfs count="151"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" fontId="1" fillId="0" borderId="2" xfId="0" applyNumberFormat="1" applyFont="1" applyBorder="1"/>
    <xf numFmtId="8" fontId="1" fillId="0" borderId="2" xfId="0" applyNumberFormat="1" applyFont="1" applyBorder="1"/>
    <xf numFmtId="164" fontId="2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vertical="center"/>
    </xf>
    <xf numFmtId="0" fontId="6" fillId="0" borderId="2" xfId="0" applyFont="1" applyBorder="1"/>
    <xf numFmtId="1" fontId="2" fillId="0" borderId="2" xfId="0" applyNumberFormat="1" applyFont="1" applyBorder="1" applyAlignment="1">
      <alignment horizontal="left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/>
    <xf numFmtId="0" fontId="0" fillId="2" borderId="0" xfId="0" applyFill="1" applyAlignment="1">
      <alignment vertical="center"/>
    </xf>
    <xf numFmtId="0" fontId="3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" fontId="1" fillId="2" borderId="2" xfId="0" applyNumberFormat="1" applyFont="1" applyFill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9" fillId="2" borderId="2" xfId="0" applyFont="1" applyFill="1" applyBorder="1"/>
    <xf numFmtId="0" fontId="14" fillId="0" borderId="0" xfId="0" applyFont="1" applyAlignment="1">
      <alignment vertical="center"/>
    </xf>
    <xf numFmtId="0" fontId="0" fillId="2" borderId="7" xfId="0" applyFill="1" applyBorder="1" applyAlignment="1">
      <alignment vertical="center"/>
    </xf>
    <xf numFmtId="0" fontId="1" fillId="2" borderId="2" xfId="0" applyFont="1" applyFill="1" applyBorder="1" applyAlignment="1">
      <alignment horizontal="left"/>
    </xf>
    <xf numFmtId="0" fontId="15" fillId="0" borderId="2" xfId="0" applyFont="1" applyBorder="1" applyAlignment="1">
      <alignment vertical="center"/>
    </xf>
    <xf numFmtId="16" fontId="0" fillId="0" borderId="2" xfId="0" applyNumberFormat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164" fontId="19" fillId="0" borderId="2" xfId="2" applyNumberFormat="1" applyFont="1" applyFill="1" applyBorder="1" applyAlignment="1">
      <alignment horizontal="center"/>
    </xf>
    <xf numFmtId="0" fontId="19" fillId="0" borderId="2" xfId="3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center"/>
    </xf>
    <xf numFmtId="8" fontId="1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2" borderId="2" xfId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9" xfId="0" applyFont="1" applyBorder="1"/>
    <xf numFmtId="0" fontId="1" fillId="0" borderId="9" xfId="0" applyFont="1" applyBorder="1" applyAlignment="1">
      <alignment vertical="center"/>
    </xf>
    <xf numFmtId="0" fontId="1" fillId="0" borderId="5" xfId="0" applyFont="1" applyBorder="1"/>
    <xf numFmtId="0" fontId="1" fillId="0" borderId="1" xfId="0" applyFont="1" applyBorder="1" applyAlignment="1">
      <alignment vertic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6" fontId="1" fillId="0" borderId="2" xfId="4" applyNumberFormat="1" applyFont="1" applyFill="1" applyBorder="1" applyAlignment="1">
      <alignment horizontal="center"/>
    </xf>
    <xf numFmtId="0" fontId="1" fillId="6" borderId="2" xfId="0" applyFont="1" applyFill="1" applyBorder="1"/>
    <xf numFmtId="164" fontId="1" fillId="0" borderId="2" xfId="1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4" fillId="0" borderId="2" xfId="0" applyFont="1" applyBorder="1"/>
    <xf numFmtId="0" fontId="26" fillId="0" borderId="2" xfId="1" applyFont="1" applyFill="1" applyBorder="1" applyAlignment="1">
      <alignment horizontal="center"/>
    </xf>
    <xf numFmtId="0" fontId="16" fillId="0" borderId="11" xfId="1" applyFont="1" applyFill="1" applyBorder="1" applyAlignment="1">
      <alignment horizontal="center"/>
    </xf>
    <xf numFmtId="0" fontId="16" fillId="0" borderId="12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vertical="center"/>
    </xf>
    <xf numFmtId="0" fontId="20" fillId="0" borderId="2" xfId="0" applyFont="1" applyBorder="1" applyAlignment="1">
      <alignment horizontal="left"/>
    </xf>
    <xf numFmtId="0" fontId="1" fillId="7" borderId="2" xfId="0" applyFont="1" applyFill="1" applyBorder="1"/>
    <xf numFmtId="0" fontId="1" fillId="9" borderId="2" xfId="0" applyFont="1" applyFill="1" applyBorder="1"/>
    <xf numFmtId="0" fontId="4" fillId="0" borderId="2" xfId="0" applyFont="1" applyBorder="1" applyAlignment="1">
      <alignment vertical="center"/>
    </xf>
    <xf numFmtId="1" fontId="1" fillId="9" borderId="2" xfId="0" applyNumberFormat="1" applyFont="1" applyFill="1" applyBorder="1" applyAlignment="1">
      <alignment horizontal="center"/>
    </xf>
    <xf numFmtId="1" fontId="6" fillId="0" borderId="2" xfId="0" applyNumberFormat="1" applyFont="1" applyFill="1" applyBorder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1" fontId="1" fillId="0" borderId="2" xfId="0" applyNumberFormat="1" applyFont="1" applyFill="1" applyBorder="1"/>
    <xf numFmtId="1" fontId="1" fillId="0" borderId="2" xfId="0" applyNumberFormat="1" applyFont="1" applyFill="1" applyBorder="1" applyAlignment="1">
      <alignment horizontal="center"/>
    </xf>
    <xf numFmtId="8" fontId="1" fillId="0" borderId="2" xfId="0" applyNumberFormat="1" applyFont="1" applyFill="1" applyBorder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1" fontId="1" fillId="0" borderId="2" xfId="0" quotePrefix="1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165" fontId="1" fillId="0" borderId="2" xfId="0" applyNumberFormat="1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right" vertical="center"/>
    </xf>
    <xf numFmtId="165" fontId="1" fillId="0" borderId="2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right" vertical="center"/>
    </xf>
    <xf numFmtId="165" fontId="1" fillId="0" borderId="2" xfId="0" applyNumberFormat="1" applyFont="1" applyFill="1" applyBorder="1" applyAlignment="1">
      <alignment horizontal="center" vertical="center"/>
    </xf>
    <xf numFmtId="165" fontId="1" fillId="0" borderId="6" xfId="0" applyNumberFormat="1" applyFont="1" applyFill="1" applyBorder="1"/>
    <xf numFmtId="0" fontId="25" fillId="0" borderId="0" xfId="0" applyFont="1" applyFill="1" applyAlignment="1">
      <alignment horizontal="center" vertical="center"/>
    </xf>
    <xf numFmtId="16" fontId="1" fillId="0" borderId="2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0" xfId="0" applyFont="1" applyFill="1" applyAlignment="1">
      <alignment horizontal="center" vertical="center"/>
    </xf>
    <xf numFmtId="6" fontId="1" fillId="0" borderId="2" xfId="0" applyNumberFormat="1" applyFont="1" applyFill="1" applyBorder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165" fontId="1" fillId="0" borderId="6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 vertical="center"/>
    </xf>
    <xf numFmtId="164" fontId="2" fillId="0" borderId="2" xfId="0" applyNumberFormat="1" applyFont="1" applyFill="1" applyBorder="1" applyAlignment="1">
      <alignment horizontal="left"/>
    </xf>
    <xf numFmtId="0" fontId="24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6" fontId="1" fillId="0" borderId="2" xfId="0" applyNumberFormat="1" applyFont="1" applyFill="1" applyBorder="1" applyAlignment="1">
      <alignment vertical="center"/>
    </xf>
    <xf numFmtId="164" fontId="1" fillId="0" borderId="2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left"/>
    </xf>
    <xf numFmtId="165" fontId="1" fillId="0" borderId="4" xfId="0" applyNumberFormat="1" applyFont="1" applyFill="1" applyBorder="1"/>
    <xf numFmtId="0" fontId="1" fillId="0" borderId="5" xfId="0" applyFont="1" applyFill="1" applyBorder="1"/>
    <xf numFmtId="0" fontId="1" fillId="0" borderId="3" xfId="0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vertical="center"/>
    </xf>
    <xf numFmtId="165" fontId="1" fillId="0" borderId="7" xfId="0" applyNumberFormat="1" applyFont="1" applyFill="1" applyBorder="1" applyAlignment="1">
      <alignment vertical="center"/>
    </xf>
    <xf numFmtId="165" fontId="1" fillId="0" borderId="0" xfId="0" applyNumberFormat="1" applyFont="1" applyFill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</cellXfs>
  <cellStyles count="5">
    <cellStyle name="Bad" xfId="2" builtinId="27"/>
    <cellStyle name="Currency" xfId="4" builtinId="4"/>
    <cellStyle name="Hyperlink" xfId="1" builtinId="8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G@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303"/>
  <sheetViews>
    <sheetView tabSelected="1" zoomScaleNormal="100" workbookViewId="0">
      <pane ySplit="7" topLeftCell="A8" activePane="bottomLeft" state="frozen"/>
      <selection pane="bottomLeft"/>
    </sheetView>
  </sheetViews>
  <sheetFormatPr defaultColWidth="11.21875" defaultRowHeight="15" customHeight="1" x14ac:dyDescent="0.2"/>
  <cols>
    <col min="1" max="1" width="4.21875" style="91" customWidth="1"/>
    <col min="2" max="2" width="5.109375" style="91" customWidth="1"/>
    <col min="3" max="3" width="4.109375" style="91" customWidth="1"/>
    <col min="4" max="4" width="22.5546875" style="54" customWidth="1"/>
    <col min="5" max="5" width="5.21875" style="109" customWidth="1"/>
    <col min="6" max="6" width="5.21875" style="91" customWidth="1"/>
    <col min="7" max="7" width="5.109375" style="91" customWidth="1"/>
    <col min="8" max="8" width="5.21875" style="91" customWidth="1"/>
    <col min="9" max="9" width="6.109375" style="91" customWidth="1"/>
    <col min="10" max="10" width="6.88671875" style="91" customWidth="1"/>
    <col min="11" max="11" width="6.21875" style="91" customWidth="1"/>
    <col min="12" max="12" width="4.33203125" style="91" customWidth="1"/>
    <col min="13" max="13" width="5.21875" style="130" customWidth="1"/>
    <col min="14" max="14" width="5.44140625" style="98" customWidth="1"/>
    <col min="15" max="15" width="9.33203125" style="144" customWidth="1"/>
    <col min="16" max="16" width="4.21875" style="91" customWidth="1"/>
    <col min="17" max="17" width="5.21875" style="91" customWidth="1"/>
    <col min="18" max="19" width="6.109375" style="86" customWidth="1"/>
    <col min="20" max="20" width="6.21875" style="91" customWidth="1"/>
    <col min="21" max="21" width="6.33203125" style="91" customWidth="1"/>
    <col min="22" max="22" width="24" style="91" customWidth="1"/>
    <col min="23" max="27" width="4.44140625" style="91" customWidth="1"/>
    <col min="28" max="30" width="8.88671875" style="91" customWidth="1"/>
    <col min="31" max="89" width="8.88671875" style="54" customWidth="1"/>
    <col min="90" max="16384" width="11.21875" style="54"/>
  </cols>
  <sheetData>
    <row r="1" spans="1:93" ht="15" customHeight="1" x14ac:dyDescent="0.25">
      <c r="A1" s="79" t="s">
        <v>354</v>
      </c>
      <c r="B1" s="80"/>
      <c r="C1" s="80"/>
      <c r="D1" s="2"/>
      <c r="E1" s="85"/>
      <c r="F1" s="85"/>
      <c r="G1" s="95"/>
      <c r="H1" s="85" t="s">
        <v>0</v>
      </c>
      <c r="I1" s="85" t="s">
        <v>0</v>
      </c>
      <c r="J1" s="85"/>
      <c r="K1" s="96"/>
      <c r="L1" s="86"/>
      <c r="M1" s="97"/>
      <c r="O1" s="98"/>
      <c r="P1" s="86"/>
      <c r="Q1" s="86"/>
      <c r="T1" s="86"/>
      <c r="U1" s="86"/>
      <c r="V1" s="86"/>
      <c r="W1" s="86"/>
      <c r="X1" s="86"/>
      <c r="Y1" s="86"/>
      <c r="Z1" s="99"/>
      <c r="AA1" s="86"/>
      <c r="AB1" s="86"/>
      <c r="AC1" s="86"/>
      <c r="AD1" s="86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</row>
    <row r="2" spans="1:93" ht="15.75" customHeight="1" x14ac:dyDescent="0.25">
      <c r="A2" s="79" t="s">
        <v>355</v>
      </c>
      <c r="B2" s="81"/>
      <c r="C2" s="81"/>
      <c r="D2" s="2"/>
      <c r="E2" s="85"/>
      <c r="F2" s="85"/>
      <c r="G2" s="85"/>
      <c r="H2" s="85"/>
      <c r="I2" s="85"/>
      <c r="J2" s="85"/>
      <c r="K2" s="100" t="s">
        <v>341</v>
      </c>
      <c r="L2" s="85"/>
      <c r="M2" s="101"/>
      <c r="N2" s="95" t="s">
        <v>0</v>
      </c>
      <c r="O2" s="95"/>
      <c r="P2" s="85"/>
      <c r="Q2" s="85"/>
      <c r="R2" s="85"/>
      <c r="S2" s="85"/>
      <c r="T2" s="90" t="s">
        <v>282</v>
      </c>
      <c r="U2" s="90" t="s">
        <v>282</v>
      </c>
      <c r="V2" s="81"/>
      <c r="W2" s="81"/>
      <c r="X2" s="86"/>
      <c r="Y2" s="86"/>
      <c r="Z2" s="99"/>
      <c r="AA2" s="86"/>
      <c r="AB2" s="86"/>
      <c r="AC2" s="86"/>
      <c r="AD2" s="86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</row>
    <row r="3" spans="1:93" ht="15.75" customHeight="1" x14ac:dyDescent="0.25">
      <c r="A3" s="82"/>
      <c r="B3" s="81"/>
      <c r="C3" s="81"/>
      <c r="D3" s="2"/>
      <c r="E3" s="85"/>
      <c r="F3" s="85"/>
      <c r="G3" s="85" t="s">
        <v>1</v>
      </c>
      <c r="H3" s="85" t="s">
        <v>1</v>
      </c>
      <c r="I3" s="85" t="s">
        <v>2</v>
      </c>
      <c r="J3" s="85" t="s">
        <v>2</v>
      </c>
      <c r="K3" s="102" t="s">
        <v>9</v>
      </c>
      <c r="L3" s="85"/>
      <c r="M3" s="103"/>
      <c r="O3" s="104" t="s">
        <v>356</v>
      </c>
      <c r="P3" s="85"/>
      <c r="Q3" s="85"/>
      <c r="R3" s="85"/>
      <c r="S3" s="85"/>
      <c r="T3" s="90" t="s">
        <v>273</v>
      </c>
      <c r="U3" s="90" t="s">
        <v>273</v>
      </c>
      <c r="V3" s="81"/>
      <c r="W3" s="81"/>
      <c r="X3" s="86"/>
      <c r="Y3" s="86"/>
      <c r="Z3" s="99"/>
      <c r="AA3" s="86"/>
      <c r="AB3" s="86"/>
      <c r="AC3" s="86"/>
      <c r="AD3" s="86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</row>
    <row r="4" spans="1:93" ht="15.75" customHeight="1" x14ac:dyDescent="0.25">
      <c r="A4" s="83" t="s">
        <v>3</v>
      </c>
      <c r="B4" s="84"/>
      <c r="C4" s="84"/>
      <c r="D4" s="2"/>
      <c r="E4" s="85" t="s">
        <v>6</v>
      </c>
      <c r="F4" s="85"/>
      <c r="G4" s="102">
        <f>G6*5</f>
        <v>0</v>
      </c>
      <c r="H4" s="102">
        <f>H6*10</f>
        <v>0</v>
      </c>
      <c r="I4" s="102">
        <f>I6*5</f>
        <v>0</v>
      </c>
      <c r="J4" s="102">
        <f>J6*10</f>
        <v>0</v>
      </c>
      <c r="K4" s="102">
        <f>SUM(K9:K214)</f>
        <v>990</v>
      </c>
      <c r="L4" s="85" t="s">
        <v>4</v>
      </c>
      <c r="M4" s="103"/>
      <c r="O4" s="104" t="s">
        <v>357</v>
      </c>
      <c r="P4" s="86"/>
      <c r="Q4" s="88"/>
      <c r="R4" s="85" t="s">
        <v>1</v>
      </c>
      <c r="S4" s="85" t="s">
        <v>2</v>
      </c>
      <c r="T4" s="85" t="s">
        <v>1</v>
      </c>
      <c r="U4" s="85" t="s">
        <v>2</v>
      </c>
      <c r="V4" s="81"/>
      <c r="W4" s="81"/>
      <c r="X4" s="81"/>
      <c r="Y4" s="81"/>
      <c r="Z4" s="105"/>
      <c r="AA4" s="81"/>
      <c r="AB4" s="81"/>
      <c r="AC4" s="81"/>
      <c r="AD4" s="81"/>
      <c r="AE4" s="2"/>
      <c r="AF4" s="2"/>
      <c r="AG4" s="2"/>
      <c r="AH4" s="2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</row>
    <row r="5" spans="1:93" ht="15.75" customHeight="1" x14ac:dyDescent="0.25">
      <c r="A5" s="83"/>
      <c r="B5" s="85" t="s">
        <v>5</v>
      </c>
      <c r="C5" s="86"/>
      <c r="D5" s="2"/>
      <c r="E5" s="106" t="s">
        <v>346</v>
      </c>
      <c r="F5" s="85"/>
      <c r="G5" s="85" t="s">
        <v>7</v>
      </c>
      <c r="H5" s="85" t="s">
        <v>8</v>
      </c>
      <c r="I5" s="85" t="s">
        <v>7</v>
      </c>
      <c r="J5" s="85" t="s">
        <v>8</v>
      </c>
      <c r="L5" s="85" t="s">
        <v>10</v>
      </c>
      <c r="M5" s="95" t="s">
        <v>11</v>
      </c>
      <c r="N5" s="95" t="s">
        <v>11</v>
      </c>
      <c r="O5" s="95" t="s">
        <v>358</v>
      </c>
      <c r="P5" s="85" t="s">
        <v>12</v>
      </c>
      <c r="Q5" s="85" t="s">
        <v>13</v>
      </c>
      <c r="R5" s="85" t="s">
        <v>14</v>
      </c>
      <c r="S5" s="85" t="s">
        <v>14</v>
      </c>
      <c r="T5" s="107">
        <v>46098</v>
      </c>
      <c r="U5" s="107">
        <v>46100</v>
      </c>
      <c r="V5" s="81"/>
      <c r="W5" s="81"/>
      <c r="X5" s="81"/>
      <c r="Y5" s="81"/>
      <c r="Z5" s="108"/>
      <c r="AA5" s="81"/>
      <c r="AB5" s="81"/>
      <c r="AC5" s="81"/>
      <c r="AD5" s="81"/>
      <c r="AE5" s="2"/>
      <c r="AF5" s="2"/>
      <c r="AG5" s="2"/>
      <c r="AH5" s="2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</row>
    <row r="6" spans="1:93" ht="15.75" customHeight="1" x14ac:dyDescent="0.25">
      <c r="A6" s="83"/>
      <c r="B6" s="85">
        <v>2026</v>
      </c>
      <c r="C6" s="85" t="s">
        <v>15</v>
      </c>
      <c r="D6" s="2"/>
      <c r="E6" s="85" t="s">
        <v>16</v>
      </c>
      <c r="F6" s="85" t="s">
        <v>17</v>
      </c>
      <c r="G6" s="85">
        <f>COUNT(G9:G197)</f>
        <v>0</v>
      </c>
      <c r="H6" s="85">
        <f>COUNT(H9:H197)</f>
        <v>0</v>
      </c>
      <c r="I6" s="85">
        <f>COUNT(I9:I197)</f>
        <v>0</v>
      </c>
      <c r="J6" s="85">
        <f>COUNT(J9:J197)</f>
        <v>0</v>
      </c>
      <c r="K6" s="85">
        <f>COUNT(K9:K197)</f>
        <v>99</v>
      </c>
      <c r="L6" s="85" t="s">
        <v>18</v>
      </c>
      <c r="M6" s="95" t="s">
        <v>19</v>
      </c>
      <c r="N6" s="95" t="s">
        <v>19</v>
      </c>
      <c r="O6" s="95" t="s">
        <v>359</v>
      </c>
      <c r="P6" s="85" t="s">
        <v>8</v>
      </c>
      <c r="Q6" s="85" t="s">
        <v>8</v>
      </c>
      <c r="R6" s="85" t="s">
        <v>20</v>
      </c>
      <c r="S6" s="85" t="s">
        <v>20</v>
      </c>
      <c r="T6" s="63">
        <f>SUM(T9:T289)</f>
        <v>0</v>
      </c>
      <c r="U6" s="63">
        <f>SUM(U9:U289)</f>
        <v>0</v>
      </c>
      <c r="V6" s="81"/>
      <c r="W6" s="81"/>
      <c r="X6" s="81"/>
      <c r="Y6" s="81"/>
      <c r="Z6" s="108"/>
      <c r="AA6" s="81"/>
      <c r="AB6" s="81"/>
      <c r="AC6" s="81"/>
      <c r="AD6" s="81"/>
      <c r="AE6" s="2"/>
      <c r="AF6" s="2"/>
      <c r="AG6" s="2"/>
      <c r="AH6" s="2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</row>
    <row r="7" spans="1:93" ht="15.75" customHeight="1" x14ac:dyDescent="0.25">
      <c r="A7" s="83"/>
      <c r="B7" s="85">
        <f>COUNT(B9:B197)</f>
        <v>189</v>
      </c>
      <c r="C7" s="85" t="s">
        <v>21</v>
      </c>
      <c r="D7" s="2" t="s">
        <v>22</v>
      </c>
      <c r="F7" s="85"/>
      <c r="G7" s="85"/>
      <c r="H7" s="85"/>
      <c r="I7" s="85"/>
      <c r="J7" s="85"/>
      <c r="K7" s="110"/>
      <c r="L7" s="85" t="s">
        <v>24</v>
      </c>
      <c r="M7" s="95" t="s">
        <v>25</v>
      </c>
      <c r="N7" s="95" t="s">
        <v>26</v>
      </c>
      <c r="O7" s="95" t="s">
        <v>360</v>
      </c>
      <c r="P7" s="85" t="s">
        <v>27</v>
      </c>
      <c r="Q7" s="85" t="s">
        <v>28</v>
      </c>
      <c r="R7" s="85">
        <f>COUNT(R9:R197)</f>
        <v>0</v>
      </c>
      <c r="S7" s="85">
        <f>COUNT(S9:S197)</f>
        <v>0</v>
      </c>
      <c r="T7" s="85">
        <f>COUNT(T9:T198)</f>
        <v>0</v>
      </c>
      <c r="U7" s="85">
        <f>COUNT(U9:U198)</f>
        <v>0</v>
      </c>
      <c r="V7" s="81"/>
      <c r="W7" s="81"/>
      <c r="X7" s="81"/>
      <c r="Y7" s="81"/>
      <c r="Z7" s="108"/>
      <c r="AA7" s="81"/>
      <c r="AB7" s="81"/>
      <c r="AC7" s="81"/>
      <c r="AD7" s="81"/>
      <c r="AE7" s="2"/>
      <c r="AF7" s="2"/>
      <c r="AG7" s="2"/>
      <c r="AH7" s="2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</row>
    <row r="8" spans="1:93" ht="15.75" customHeight="1" x14ac:dyDescent="0.25">
      <c r="A8" s="83"/>
      <c r="B8" s="85"/>
      <c r="C8" s="85"/>
      <c r="D8" s="2"/>
      <c r="E8" s="85"/>
      <c r="G8" s="85"/>
      <c r="H8" s="85"/>
      <c r="I8" s="85"/>
      <c r="J8" s="85"/>
      <c r="K8" s="110"/>
      <c r="L8" s="85"/>
      <c r="M8" s="95"/>
      <c r="N8" s="95"/>
      <c r="O8" s="111"/>
      <c r="P8" s="85"/>
      <c r="Q8" s="85"/>
      <c r="R8" s="85"/>
      <c r="S8" s="85"/>
      <c r="U8" s="86"/>
      <c r="V8" s="81"/>
      <c r="W8" s="81"/>
      <c r="X8" s="81"/>
      <c r="Y8" s="81"/>
      <c r="Z8" s="108"/>
      <c r="AA8" s="81"/>
      <c r="AB8" s="81"/>
      <c r="AC8" s="81"/>
      <c r="AD8" s="81"/>
      <c r="AE8" s="2"/>
      <c r="AF8" s="2"/>
      <c r="AG8" s="2"/>
      <c r="AH8" s="2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</row>
    <row r="9" spans="1:93" ht="15.75" customHeight="1" x14ac:dyDescent="0.25">
      <c r="A9" s="87">
        <v>1</v>
      </c>
      <c r="B9" s="85">
        <v>2026</v>
      </c>
      <c r="C9" s="85" t="s">
        <v>29</v>
      </c>
      <c r="D9" s="2" t="s">
        <v>30</v>
      </c>
      <c r="E9" s="83">
        <v>0</v>
      </c>
      <c r="F9" s="85"/>
      <c r="G9" s="112"/>
      <c r="H9" s="112"/>
      <c r="I9" s="112"/>
      <c r="J9" s="112"/>
      <c r="K9" s="110">
        <v>10</v>
      </c>
      <c r="L9" s="88">
        <v>5</v>
      </c>
      <c r="M9" s="113">
        <v>7.6</v>
      </c>
      <c r="N9" s="113">
        <v>7.6</v>
      </c>
      <c r="O9" s="95">
        <f>IF(N9=0,0,(N9*(119/113))+(68.1-72))</f>
        <v>4.1035398230088447</v>
      </c>
      <c r="P9" s="85">
        <v>-4</v>
      </c>
      <c r="Q9" s="95">
        <f>+O9+P9</f>
        <v>0.10353982300884468</v>
      </c>
      <c r="R9" s="88"/>
      <c r="S9" s="85"/>
      <c r="T9" s="112"/>
      <c r="U9" s="114"/>
      <c r="V9" s="85"/>
      <c r="W9" s="85"/>
      <c r="X9" s="85"/>
      <c r="Y9" s="85"/>
      <c r="Z9" s="115"/>
      <c r="AA9" s="85"/>
      <c r="AB9" s="85"/>
      <c r="AC9" s="85"/>
      <c r="AD9" s="81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53"/>
      <c r="CM9" s="53"/>
      <c r="CN9" s="53"/>
      <c r="CO9" s="53"/>
    </row>
    <row r="10" spans="1:93" ht="15.75" customHeight="1" x14ac:dyDescent="0.25">
      <c r="A10" s="87">
        <f>A9+1</f>
        <v>2</v>
      </c>
      <c r="B10" s="85">
        <v>2026</v>
      </c>
      <c r="C10" s="85" t="s">
        <v>33</v>
      </c>
      <c r="D10" s="2" t="s">
        <v>269</v>
      </c>
      <c r="E10" s="83">
        <v>1</v>
      </c>
      <c r="F10" s="85"/>
      <c r="G10" s="112"/>
      <c r="H10" s="112"/>
      <c r="I10" s="112"/>
      <c r="J10" s="112"/>
      <c r="K10" s="110">
        <v>10</v>
      </c>
      <c r="L10" s="88">
        <v>12</v>
      </c>
      <c r="M10" s="113">
        <v>18.2</v>
      </c>
      <c r="N10" s="113">
        <v>18.600000000000001</v>
      </c>
      <c r="O10" s="95">
        <f>IF(N10=0,0,(N10*(105/113))+(64.7-72))</f>
        <v>9.9831858407079679</v>
      </c>
      <c r="P10" s="85"/>
      <c r="Q10" s="95">
        <f>+O10+P10</f>
        <v>9.9831858407079679</v>
      </c>
      <c r="R10" s="88"/>
      <c r="S10" s="88"/>
      <c r="T10" s="65"/>
      <c r="U10" s="112"/>
      <c r="V10" s="85"/>
      <c r="W10" s="85"/>
      <c r="X10" s="85"/>
      <c r="Y10" s="85"/>
      <c r="Z10" s="115"/>
      <c r="AA10" s="85"/>
      <c r="AB10" s="85"/>
      <c r="AC10" s="85"/>
      <c r="AD10" s="81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53"/>
      <c r="CM10" s="53"/>
      <c r="CN10" s="53"/>
      <c r="CO10" s="53"/>
    </row>
    <row r="11" spans="1:93" ht="15.75" customHeight="1" x14ac:dyDescent="0.25">
      <c r="A11" s="87">
        <f>A10+1</f>
        <v>3</v>
      </c>
      <c r="B11" s="85">
        <v>2026</v>
      </c>
      <c r="C11" s="85" t="s">
        <v>33</v>
      </c>
      <c r="D11" s="2" t="s">
        <v>31</v>
      </c>
      <c r="E11" s="83">
        <v>2</v>
      </c>
      <c r="F11" s="85"/>
      <c r="G11" s="112"/>
      <c r="H11" s="112"/>
      <c r="I11" s="112"/>
      <c r="J11" s="112"/>
      <c r="K11" s="110">
        <v>10</v>
      </c>
      <c r="L11" s="85">
        <v>20</v>
      </c>
      <c r="M11" s="113">
        <v>9.1</v>
      </c>
      <c r="N11" s="113">
        <v>9.9</v>
      </c>
      <c r="O11" s="95">
        <f>IF(N11=0,0,(N11*(105/113))+(64.7-72))</f>
        <v>1.8991150442477913</v>
      </c>
      <c r="P11" s="85"/>
      <c r="Q11" s="95">
        <f>+O11+P11</f>
        <v>1.8991150442477913</v>
      </c>
      <c r="R11" s="88"/>
      <c r="S11" s="85"/>
      <c r="T11" s="112"/>
      <c r="U11" s="114"/>
      <c r="V11" s="85"/>
      <c r="W11" s="85"/>
      <c r="X11" s="85"/>
      <c r="Y11" s="85"/>
      <c r="Z11" s="115"/>
      <c r="AA11" s="85"/>
      <c r="AB11" s="85"/>
      <c r="AC11" s="85"/>
      <c r="AD11" s="81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53"/>
      <c r="CM11" s="53"/>
      <c r="CN11" s="53"/>
      <c r="CO11" s="53"/>
    </row>
    <row r="12" spans="1:93" ht="15.75" customHeight="1" x14ac:dyDescent="0.25">
      <c r="A12" s="87">
        <f>A11+1</f>
        <v>4</v>
      </c>
      <c r="B12" s="85">
        <v>2026</v>
      </c>
      <c r="C12" s="85" t="s">
        <v>29</v>
      </c>
      <c r="D12" s="2" t="s">
        <v>32</v>
      </c>
      <c r="E12" s="83">
        <v>0</v>
      </c>
      <c r="F12" s="85"/>
      <c r="G12" s="112"/>
      <c r="H12" s="112"/>
      <c r="I12" s="112"/>
      <c r="J12" s="112"/>
      <c r="K12" s="112"/>
      <c r="L12" s="85">
        <v>20</v>
      </c>
      <c r="M12" s="81">
        <v>12.9</v>
      </c>
      <c r="N12" s="81">
        <v>12.9</v>
      </c>
      <c r="O12" s="95">
        <f>IF(N12=0,0,(N12*(119/113))+(68.1-72))</f>
        <v>9.6849557522123852</v>
      </c>
      <c r="P12" s="85"/>
      <c r="Q12" s="95">
        <f>+O12+P12</f>
        <v>9.6849557522123852</v>
      </c>
      <c r="R12" s="85"/>
      <c r="S12" s="85"/>
      <c r="T12" s="112"/>
      <c r="U12" s="112"/>
      <c r="V12" s="85"/>
      <c r="W12" s="85"/>
      <c r="X12" s="85"/>
      <c r="Y12" s="85"/>
      <c r="Z12" s="115"/>
      <c r="AA12" s="85"/>
      <c r="AB12" s="85"/>
      <c r="AC12" s="85"/>
      <c r="AD12" s="81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53"/>
      <c r="CM12" s="53"/>
      <c r="CN12" s="53"/>
      <c r="CO12" s="53"/>
    </row>
    <row r="13" spans="1:93" ht="15.75" customHeight="1" x14ac:dyDescent="0.25">
      <c r="A13" s="87">
        <f>A12+1</f>
        <v>5</v>
      </c>
      <c r="B13" s="85">
        <v>2026</v>
      </c>
      <c r="C13" s="85" t="s">
        <v>29</v>
      </c>
      <c r="D13" s="60" t="s">
        <v>302</v>
      </c>
      <c r="E13" s="83">
        <v>0</v>
      </c>
      <c r="F13" s="85"/>
      <c r="G13" s="148"/>
      <c r="H13" s="86"/>
      <c r="I13" s="112"/>
      <c r="J13" s="112"/>
      <c r="K13" s="112"/>
      <c r="L13" s="85">
        <v>1</v>
      </c>
      <c r="M13" s="81">
        <v>0</v>
      </c>
      <c r="N13" s="81">
        <v>0</v>
      </c>
      <c r="O13" s="95">
        <f>IF(N13=0,0,(N13*(119/113))+(68.1-72))</f>
        <v>0</v>
      </c>
      <c r="P13" s="85"/>
      <c r="Q13" s="95">
        <f>+O13+P13</f>
        <v>0</v>
      </c>
      <c r="R13" s="85"/>
      <c r="S13" s="85"/>
      <c r="T13" s="112"/>
      <c r="U13" s="112"/>
      <c r="V13" s="85"/>
      <c r="W13" s="85"/>
      <c r="X13" s="85"/>
      <c r="Y13" s="85"/>
      <c r="Z13" s="115"/>
      <c r="AA13" s="85"/>
      <c r="AB13" s="85"/>
      <c r="AC13" s="85"/>
      <c r="AD13" s="81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53"/>
      <c r="CM13" s="53"/>
      <c r="CN13" s="53"/>
      <c r="CO13" s="53"/>
    </row>
    <row r="14" spans="1:93" ht="15.75" customHeight="1" x14ac:dyDescent="0.25">
      <c r="A14" s="87">
        <f>A13+1</f>
        <v>6</v>
      </c>
      <c r="B14" s="85">
        <v>2026</v>
      </c>
      <c r="C14" s="85" t="s">
        <v>29</v>
      </c>
      <c r="D14" s="2" t="s">
        <v>34</v>
      </c>
      <c r="E14" s="83">
        <v>0</v>
      </c>
      <c r="F14" s="85"/>
      <c r="G14" s="112"/>
      <c r="H14" s="112"/>
      <c r="I14" s="112"/>
      <c r="J14" s="112"/>
      <c r="K14" s="112"/>
      <c r="L14" s="85">
        <v>20</v>
      </c>
      <c r="M14" s="81">
        <v>3.2</v>
      </c>
      <c r="N14" s="81">
        <v>3.2</v>
      </c>
      <c r="O14" s="95">
        <f>IF(N14=0,0,(N14*(119/113))+(68.1-72))</f>
        <v>-0.5300884955752263</v>
      </c>
      <c r="P14" s="85"/>
      <c r="Q14" s="95">
        <f>+O14+P14</f>
        <v>-0.5300884955752263</v>
      </c>
      <c r="R14" s="85"/>
      <c r="S14" s="85"/>
      <c r="T14" s="112"/>
      <c r="U14" s="112"/>
      <c r="V14" s="85"/>
      <c r="W14" s="85"/>
      <c r="X14" s="85"/>
      <c r="Y14" s="85"/>
      <c r="Z14" s="115"/>
      <c r="AA14" s="85"/>
      <c r="AB14" s="85"/>
      <c r="AC14" s="85"/>
      <c r="AD14" s="81"/>
      <c r="AE14" s="2"/>
      <c r="AF14" s="2"/>
      <c r="AG14" s="2"/>
      <c r="AH14" s="2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</row>
    <row r="15" spans="1:93" ht="15.75" customHeight="1" x14ac:dyDescent="0.25">
      <c r="A15" s="87">
        <f>A14+1</f>
        <v>7</v>
      </c>
      <c r="B15" s="85">
        <v>2026</v>
      </c>
      <c r="C15" s="85" t="s">
        <v>29</v>
      </c>
      <c r="D15" s="2" t="s">
        <v>35</v>
      </c>
      <c r="E15" s="83">
        <v>0</v>
      </c>
      <c r="F15" s="85"/>
      <c r="G15" s="112"/>
      <c r="H15" s="112"/>
      <c r="I15" s="112"/>
      <c r="J15" s="112"/>
      <c r="K15" s="112"/>
      <c r="L15" s="85">
        <v>5</v>
      </c>
      <c r="M15" s="81">
        <v>9.1</v>
      </c>
      <c r="N15" s="81">
        <v>9.1</v>
      </c>
      <c r="O15" s="95">
        <f>IF(N15=0,0,(N15*(119/113))+(68.1-72))</f>
        <v>5.6831858407079601</v>
      </c>
      <c r="P15" s="85">
        <v>-4</v>
      </c>
      <c r="Q15" s="95">
        <f>+O15+P15</f>
        <v>1.6831858407079601</v>
      </c>
      <c r="R15" s="85"/>
      <c r="S15" s="85"/>
      <c r="T15" s="112"/>
      <c r="U15" s="112"/>
      <c r="V15" s="90"/>
      <c r="W15" s="85"/>
      <c r="X15" s="85"/>
      <c r="Y15" s="85"/>
      <c r="Z15" s="115"/>
      <c r="AA15" s="85"/>
      <c r="AB15" s="85"/>
      <c r="AC15" s="85"/>
      <c r="AD15" s="81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53"/>
      <c r="CM15" s="53"/>
      <c r="CN15" s="53"/>
      <c r="CO15" s="53"/>
    </row>
    <row r="16" spans="1:93" ht="15.75" customHeight="1" x14ac:dyDescent="0.25">
      <c r="A16" s="87">
        <f>A15+1</f>
        <v>8</v>
      </c>
      <c r="B16" s="85">
        <v>2026</v>
      </c>
      <c r="C16" s="85" t="s">
        <v>33</v>
      </c>
      <c r="D16" s="2" t="s">
        <v>36</v>
      </c>
      <c r="E16" s="83">
        <v>0</v>
      </c>
      <c r="F16" s="85"/>
      <c r="G16" s="112"/>
      <c r="H16" s="112"/>
      <c r="I16" s="112"/>
      <c r="J16" s="112"/>
      <c r="K16" s="112"/>
      <c r="L16" s="85">
        <v>20</v>
      </c>
      <c r="M16" s="81">
        <v>28.9</v>
      </c>
      <c r="N16" s="81">
        <v>28.9</v>
      </c>
      <c r="O16" s="95">
        <f>IF(N16=0,0,(N16*(105/113))+(64.7-72))</f>
        <v>19.553982300884957</v>
      </c>
      <c r="P16" s="85"/>
      <c r="Q16" s="95">
        <f>+O16+P16</f>
        <v>19.553982300884957</v>
      </c>
      <c r="R16" s="85"/>
      <c r="S16" s="85"/>
      <c r="T16" s="112"/>
      <c r="U16" s="112"/>
      <c r="V16" s="85"/>
      <c r="W16" s="85"/>
      <c r="X16" s="85"/>
      <c r="Y16" s="85"/>
      <c r="Z16" s="115"/>
      <c r="AA16" s="85"/>
      <c r="AB16" s="85"/>
      <c r="AC16" s="85"/>
      <c r="AD16" s="81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53"/>
      <c r="CM16" s="53"/>
      <c r="CN16" s="53"/>
      <c r="CO16" s="53"/>
    </row>
    <row r="17" spans="1:93" ht="15.75" customHeight="1" x14ac:dyDescent="0.25">
      <c r="A17" s="87">
        <f>A16+1</f>
        <v>9</v>
      </c>
      <c r="B17" s="85">
        <v>2026</v>
      </c>
      <c r="C17" s="85" t="s">
        <v>29</v>
      </c>
      <c r="D17" s="2" t="s">
        <v>281</v>
      </c>
      <c r="E17" s="83">
        <v>0</v>
      </c>
      <c r="F17" s="85"/>
      <c r="G17" s="112"/>
      <c r="H17" s="112"/>
      <c r="I17" s="112"/>
      <c r="J17" s="112"/>
      <c r="K17" s="112"/>
      <c r="L17" s="85">
        <v>7</v>
      </c>
      <c r="M17" s="81">
        <v>14.1</v>
      </c>
      <c r="N17" s="81">
        <v>14.1</v>
      </c>
      <c r="O17" s="95">
        <f>IF(N17=0,0,(N17*(119/113))+(68.1-72))</f>
        <v>10.948672566371677</v>
      </c>
      <c r="P17" s="85"/>
      <c r="Q17" s="95">
        <f>+O17+P17</f>
        <v>10.948672566371677</v>
      </c>
      <c r="R17" s="85"/>
      <c r="S17" s="85"/>
      <c r="T17" s="112"/>
      <c r="U17" s="112"/>
      <c r="V17" s="90"/>
      <c r="W17" s="85"/>
      <c r="X17" s="85"/>
      <c r="Y17" s="85"/>
      <c r="Z17" s="115"/>
      <c r="AA17" s="85"/>
      <c r="AB17" s="85"/>
      <c r="AC17" s="85"/>
      <c r="AD17" s="81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53"/>
      <c r="CM17" s="53"/>
      <c r="CN17" s="53"/>
      <c r="CO17" s="53"/>
    </row>
    <row r="18" spans="1:93" ht="15.75" customHeight="1" x14ac:dyDescent="0.25">
      <c r="A18" s="87">
        <f>A17+1</f>
        <v>10</v>
      </c>
      <c r="B18" s="85">
        <v>2026</v>
      </c>
      <c r="C18" s="85" t="s">
        <v>29</v>
      </c>
      <c r="D18" s="2" t="s">
        <v>37</v>
      </c>
      <c r="E18" s="83">
        <v>0</v>
      </c>
      <c r="F18" s="85"/>
      <c r="G18" s="112"/>
      <c r="H18" s="112"/>
      <c r="I18" s="112"/>
      <c r="J18" s="112"/>
      <c r="K18" s="110"/>
      <c r="L18" s="88">
        <v>9</v>
      </c>
      <c r="M18" s="113">
        <v>24.8</v>
      </c>
      <c r="N18" s="113">
        <v>24.8</v>
      </c>
      <c r="O18" s="95">
        <f>IF(N18=0,0,(N18*(119/113))+(68.1-72))</f>
        <v>22.216814159292031</v>
      </c>
      <c r="P18" s="85"/>
      <c r="Q18" s="95">
        <f>+O18+P18</f>
        <v>22.216814159292031</v>
      </c>
      <c r="R18" s="85"/>
      <c r="S18" s="85"/>
      <c r="T18" s="112"/>
      <c r="U18" s="112"/>
      <c r="V18" s="85"/>
      <c r="W18" s="85"/>
      <c r="X18" s="85"/>
      <c r="Y18" s="85"/>
      <c r="Z18" s="115"/>
      <c r="AA18" s="85"/>
      <c r="AB18" s="85"/>
      <c r="AC18" s="85"/>
      <c r="AD18" s="81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53"/>
      <c r="CM18" s="53"/>
      <c r="CN18" s="53"/>
      <c r="CO18" s="53"/>
    </row>
    <row r="19" spans="1:93" ht="15.75" customHeight="1" x14ac:dyDescent="0.25">
      <c r="A19" s="87">
        <f>A18+1</f>
        <v>11</v>
      </c>
      <c r="B19" s="85">
        <v>2026</v>
      </c>
      <c r="C19" s="85" t="s">
        <v>29</v>
      </c>
      <c r="D19" s="2" t="s">
        <v>38</v>
      </c>
      <c r="E19" s="83">
        <v>0</v>
      </c>
      <c r="F19" s="85"/>
      <c r="G19" s="112"/>
      <c r="H19" s="112"/>
      <c r="I19" s="112"/>
      <c r="J19" s="112"/>
      <c r="K19" s="112"/>
      <c r="L19" s="85">
        <v>8</v>
      </c>
      <c r="M19" s="81">
        <v>18.100000000000001</v>
      </c>
      <c r="N19" s="81">
        <v>18.100000000000001</v>
      </c>
      <c r="O19" s="95">
        <f>IF(N19=0,0,(N19*(119/113))+(68.1-72))</f>
        <v>15.161061946902652</v>
      </c>
      <c r="P19" s="85"/>
      <c r="Q19" s="95">
        <f>+O19+P19</f>
        <v>15.161061946902652</v>
      </c>
      <c r="R19" s="85"/>
      <c r="S19" s="85"/>
      <c r="T19" s="112"/>
      <c r="U19" s="112"/>
      <c r="V19" s="85"/>
      <c r="W19" s="85"/>
      <c r="X19" s="85"/>
      <c r="Y19" s="85"/>
      <c r="Z19" s="115"/>
      <c r="AA19" s="85"/>
      <c r="AB19" s="85"/>
      <c r="AC19" s="85"/>
      <c r="AD19" s="81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53"/>
      <c r="CM19" s="53"/>
      <c r="CN19" s="53"/>
      <c r="CO19" s="53"/>
    </row>
    <row r="20" spans="1:93" ht="15.75" customHeight="1" x14ac:dyDescent="0.25">
      <c r="A20" s="87">
        <f>A19+1</f>
        <v>12</v>
      </c>
      <c r="B20" s="85">
        <v>2026</v>
      </c>
      <c r="C20" s="85" t="s">
        <v>29</v>
      </c>
      <c r="D20" s="2" t="s">
        <v>39</v>
      </c>
      <c r="E20" s="83">
        <v>0</v>
      </c>
      <c r="F20" s="85"/>
      <c r="G20" s="112"/>
      <c r="H20" s="112"/>
      <c r="I20" s="112"/>
      <c r="J20" s="112"/>
      <c r="K20" s="112"/>
      <c r="L20" s="85">
        <v>13</v>
      </c>
      <c r="M20" s="81">
        <v>13.4</v>
      </c>
      <c r="N20" s="81">
        <v>13.4</v>
      </c>
      <c r="O20" s="95">
        <f>IF(N20=0,0,(N20*(119/113))+(68.1-72))</f>
        <v>10.211504424778758</v>
      </c>
      <c r="P20" s="85"/>
      <c r="Q20" s="95">
        <f>+O20+P20</f>
        <v>10.211504424778758</v>
      </c>
      <c r="R20" s="85"/>
      <c r="S20" s="85"/>
      <c r="T20" s="114"/>
      <c r="U20" s="112"/>
      <c r="V20" s="85"/>
      <c r="W20" s="85"/>
      <c r="X20" s="85"/>
      <c r="Y20" s="85"/>
      <c r="Z20" s="115"/>
      <c r="AA20" s="85"/>
      <c r="AB20" s="85"/>
      <c r="AC20" s="85"/>
      <c r="AD20" s="81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53"/>
      <c r="CM20" s="53"/>
      <c r="CN20" s="53"/>
      <c r="CO20" s="53"/>
    </row>
    <row r="21" spans="1:93" ht="15.75" customHeight="1" x14ac:dyDescent="0.25">
      <c r="A21" s="87">
        <f>A20+1</f>
        <v>13</v>
      </c>
      <c r="B21" s="85">
        <v>2026</v>
      </c>
      <c r="C21" s="85" t="s">
        <v>29</v>
      </c>
      <c r="D21" s="2" t="s">
        <v>40</v>
      </c>
      <c r="E21" s="83">
        <v>0</v>
      </c>
      <c r="F21" s="85"/>
      <c r="G21" s="112"/>
      <c r="H21" s="112"/>
      <c r="I21" s="112"/>
      <c r="J21" s="112"/>
      <c r="K21" s="112">
        <v>10</v>
      </c>
      <c r="L21" s="85">
        <v>20</v>
      </c>
      <c r="M21" s="81">
        <v>14.9</v>
      </c>
      <c r="N21" s="81">
        <v>14.9</v>
      </c>
      <c r="O21" s="95">
        <f>IF(N21=0,0,(N21*(119/113))+(68.1-72))</f>
        <v>11.791150442477871</v>
      </c>
      <c r="P21" s="83"/>
      <c r="Q21" s="95">
        <f>+O21+P21</f>
        <v>11.791150442477871</v>
      </c>
      <c r="R21" s="85"/>
      <c r="S21" s="88"/>
      <c r="T21" s="112"/>
      <c r="U21" s="112"/>
      <c r="V21" s="85"/>
      <c r="W21" s="85"/>
      <c r="X21" s="85"/>
      <c r="Y21" s="85"/>
      <c r="Z21" s="115"/>
      <c r="AA21" s="85"/>
      <c r="AB21" s="85"/>
      <c r="AC21" s="85"/>
      <c r="AD21" s="81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53"/>
      <c r="CM21" s="53"/>
      <c r="CN21" s="53"/>
      <c r="CO21" s="53"/>
    </row>
    <row r="22" spans="1:93" ht="15.75" customHeight="1" x14ac:dyDescent="0.25">
      <c r="A22" s="87">
        <f>A21+1</f>
        <v>14</v>
      </c>
      <c r="B22" s="85">
        <v>2026</v>
      </c>
      <c r="C22" s="85" t="s">
        <v>33</v>
      </c>
      <c r="D22" s="2" t="s">
        <v>41</v>
      </c>
      <c r="E22" s="83">
        <v>0</v>
      </c>
      <c r="F22" s="85"/>
      <c r="G22" s="112"/>
      <c r="H22" s="112"/>
      <c r="I22" s="114"/>
      <c r="J22" s="112"/>
      <c r="K22" s="42">
        <v>10</v>
      </c>
      <c r="L22" s="85">
        <v>5</v>
      </c>
      <c r="M22" s="81">
        <v>0.9</v>
      </c>
      <c r="N22" s="81">
        <v>0.9</v>
      </c>
      <c r="O22" s="95">
        <f>IF(N22=0,0,(N22*(105/113))+(64.7-72))</f>
        <v>-6.4637168141592891</v>
      </c>
      <c r="P22" s="85">
        <v>-4</v>
      </c>
      <c r="Q22" s="95">
        <f>+O22+P22</f>
        <v>-10.463716814159289</v>
      </c>
      <c r="R22" s="85"/>
      <c r="S22" s="88"/>
      <c r="T22" s="112"/>
      <c r="U22" s="112"/>
      <c r="V22" s="85"/>
      <c r="W22" s="85"/>
      <c r="X22" s="85"/>
      <c r="Y22" s="85"/>
      <c r="Z22" s="115"/>
      <c r="AA22" s="85"/>
      <c r="AB22" s="85"/>
      <c r="AC22" s="85"/>
      <c r="AD22" s="81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53"/>
      <c r="CM22" s="53"/>
      <c r="CN22" s="53"/>
      <c r="CO22" s="53"/>
    </row>
    <row r="23" spans="1:93" ht="15.75" customHeight="1" x14ac:dyDescent="0.25">
      <c r="A23" s="87">
        <f>A22+1</f>
        <v>15</v>
      </c>
      <c r="B23" s="85">
        <v>2026</v>
      </c>
      <c r="C23" s="85" t="s">
        <v>29</v>
      </c>
      <c r="D23" s="60" t="s">
        <v>311</v>
      </c>
      <c r="E23" s="83">
        <v>0</v>
      </c>
      <c r="F23" s="85"/>
      <c r="G23" s="112"/>
      <c r="H23" s="112"/>
      <c r="I23" s="114"/>
      <c r="J23" s="112"/>
      <c r="K23" s="42"/>
      <c r="L23" s="85">
        <v>1</v>
      </c>
      <c r="M23" s="81">
        <v>0</v>
      </c>
      <c r="N23" s="81">
        <v>0</v>
      </c>
      <c r="O23" s="95">
        <f>IF(N23=0,0,(N23*(119/113))+(68.1-72))</f>
        <v>0</v>
      </c>
      <c r="P23" s="85"/>
      <c r="Q23" s="95">
        <f>+O23+P23</f>
        <v>0</v>
      </c>
      <c r="R23" s="85"/>
      <c r="S23" s="88"/>
      <c r="T23" s="112"/>
      <c r="U23" s="112"/>
      <c r="V23" s="85"/>
      <c r="W23" s="85"/>
      <c r="X23" s="85"/>
      <c r="Y23" s="85"/>
      <c r="Z23" s="115"/>
      <c r="AA23" s="85"/>
      <c r="AB23" s="85"/>
      <c r="AC23" s="85"/>
      <c r="AD23" s="81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53"/>
      <c r="CM23" s="53"/>
      <c r="CN23" s="53"/>
      <c r="CO23" s="53"/>
    </row>
    <row r="24" spans="1:93" ht="15.75" customHeight="1" x14ac:dyDescent="0.25">
      <c r="A24" s="87">
        <f>A23+1</f>
        <v>16</v>
      </c>
      <c r="B24" s="85">
        <v>2026</v>
      </c>
      <c r="C24" s="85" t="s">
        <v>29</v>
      </c>
      <c r="D24" s="61" t="s">
        <v>305</v>
      </c>
      <c r="E24" s="83">
        <v>0</v>
      </c>
      <c r="F24" s="85"/>
      <c r="G24" s="112"/>
      <c r="H24" s="112"/>
      <c r="I24" s="112"/>
      <c r="J24" s="112"/>
      <c r="K24" s="112"/>
      <c r="L24" s="85">
        <v>1</v>
      </c>
      <c r="M24" s="81">
        <v>0</v>
      </c>
      <c r="N24" s="81">
        <v>0</v>
      </c>
      <c r="O24" s="95">
        <f>IF(N24=0,0,(N24*(119/113))+(68.1-72))</f>
        <v>0</v>
      </c>
      <c r="P24" s="81"/>
      <c r="Q24" s="95">
        <f>+O24+P24</f>
        <v>0</v>
      </c>
      <c r="R24" s="85"/>
      <c r="S24" s="85"/>
      <c r="T24" s="112"/>
      <c r="U24" s="112"/>
      <c r="V24" s="85"/>
      <c r="W24" s="85"/>
      <c r="X24" s="85"/>
      <c r="Y24" s="85"/>
      <c r="Z24" s="115"/>
      <c r="AA24" s="85"/>
      <c r="AB24" s="85"/>
      <c r="AC24" s="85"/>
      <c r="AD24" s="81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53"/>
      <c r="CM24" s="53"/>
      <c r="CN24" s="53"/>
      <c r="CO24" s="53"/>
    </row>
    <row r="25" spans="1:93" ht="15.75" customHeight="1" x14ac:dyDescent="0.25">
      <c r="A25" s="87">
        <f>A24+1</f>
        <v>17</v>
      </c>
      <c r="B25" s="85">
        <v>2026</v>
      </c>
      <c r="C25" s="85" t="s">
        <v>33</v>
      </c>
      <c r="D25" s="53" t="s">
        <v>42</v>
      </c>
      <c r="E25" s="83">
        <v>0</v>
      </c>
      <c r="F25" s="85"/>
      <c r="G25" s="112"/>
      <c r="H25" s="112"/>
      <c r="I25" s="112"/>
      <c r="J25" s="112"/>
      <c r="K25" s="112">
        <v>10</v>
      </c>
      <c r="L25" s="85">
        <v>20</v>
      </c>
      <c r="M25" s="81">
        <v>12.2</v>
      </c>
      <c r="N25" s="81">
        <v>12.2</v>
      </c>
      <c r="O25" s="95">
        <f>IF(N25=0,0,(N25*(105/113))+(64.7-72))</f>
        <v>4.0362831858407109</v>
      </c>
      <c r="P25" s="88"/>
      <c r="Q25" s="95">
        <f>+O25+P25</f>
        <v>4.0362831858407109</v>
      </c>
      <c r="R25" s="85"/>
      <c r="S25" s="85"/>
      <c r="T25" s="112"/>
      <c r="U25" s="112"/>
      <c r="V25" s="85"/>
      <c r="W25" s="85"/>
      <c r="X25" s="88"/>
      <c r="Y25" s="88"/>
      <c r="Z25" s="116"/>
      <c r="AA25" s="88"/>
      <c r="AB25" s="88"/>
      <c r="AC25" s="88"/>
      <c r="AD25" s="86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</row>
    <row r="26" spans="1:93" ht="15.75" customHeight="1" x14ac:dyDescent="0.25">
      <c r="A26" s="87">
        <f>A25+1</f>
        <v>18</v>
      </c>
      <c r="B26" s="85">
        <v>2026</v>
      </c>
      <c r="C26" s="85" t="s">
        <v>29</v>
      </c>
      <c r="D26" s="2" t="s">
        <v>43</v>
      </c>
      <c r="E26" s="83">
        <v>1</v>
      </c>
      <c r="F26" s="85"/>
      <c r="G26" s="112"/>
      <c r="H26" s="112"/>
      <c r="I26" s="112"/>
      <c r="J26" s="112"/>
      <c r="K26" s="112">
        <v>10</v>
      </c>
      <c r="L26" s="88">
        <v>20</v>
      </c>
      <c r="M26" s="81">
        <v>8.3000000000000007</v>
      </c>
      <c r="N26" s="81">
        <v>8.3000000000000007</v>
      </c>
      <c r="O26" s="95">
        <f>IF(N26=0,0,(N26*(119/113))+(68.1-72))</f>
        <v>4.8407079646017657</v>
      </c>
      <c r="P26" s="88"/>
      <c r="Q26" s="95">
        <f>+O26+P26</f>
        <v>4.8407079646017657</v>
      </c>
      <c r="R26" s="85"/>
      <c r="S26" s="85"/>
      <c r="T26" s="112"/>
      <c r="U26" s="112"/>
      <c r="V26" s="85"/>
      <c r="W26" s="85"/>
      <c r="X26" s="85"/>
      <c r="Y26" s="85"/>
      <c r="Z26" s="115"/>
      <c r="AA26" s="85"/>
      <c r="AB26" s="85"/>
      <c r="AC26" s="85"/>
      <c r="AD26" s="81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53"/>
      <c r="CM26" s="53"/>
      <c r="CN26" s="53"/>
      <c r="CO26" s="53"/>
    </row>
    <row r="27" spans="1:93" ht="15.75" customHeight="1" x14ac:dyDescent="0.25">
      <c r="A27" s="87">
        <f>A26+1</f>
        <v>19</v>
      </c>
      <c r="B27" s="85">
        <v>2026</v>
      </c>
      <c r="C27" s="85" t="s">
        <v>29</v>
      </c>
      <c r="D27" s="2" t="s">
        <v>44</v>
      </c>
      <c r="E27" s="83">
        <v>0</v>
      </c>
      <c r="F27" s="85"/>
      <c r="G27" s="112"/>
      <c r="H27" s="112"/>
      <c r="I27" s="112"/>
      <c r="J27" s="112"/>
      <c r="K27" s="112"/>
      <c r="L27" s="88">
        <v>12</v>
      </c>
      <c r="M27" s="81">
        <v>17</v>
      </c>
      <c r="N27" s="81">
        <v>17</v>
      </c>
      <c r="O27" s="95">
        <f>IF(N27=0,0,(N27*(119/113))+(68.1-72))</f>
        <v>14.002654867256634</v>
      </c>
      <c r="P27" s="88"/>
      <c r="Q27" s="95">
        <f>+O27+P27</f>
        <v>14.002654867256634</v>
      </c>
      <c r="R27" s="85"/>
      <c r="S27" s="85"/>
      <c r="T27" s="112"/>
      <c r="U27" s="112"/>
      <c r="V27" s="85"/>
      <c r="W27" s="85"/>
      <c r="X27" s="85"/>
      <c r="Y27" s="85"/>
      <c r="Z27" s="115"/>
      <c r="AA27" s="85"/>
      <c r="AB27" s="85"/>
      <c r="AC27" s="85"/>
      <c r="AD27" s="81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53"/>
      <c r="CM27" s="53"/>
      <c r="CN27" s="53"/>
      <c r="CO27" s="53"/>
    </row>
    <row r="28" spans="1:93" ht="15.75" customHeight="1" x14ac:dyDescent="0.25">
      <c r="A28" s="87">
        <f>A27+1</f>
        <v>20</v>
      </c>
      <c r="B28" s="85">
        <v>2026</v>
      </c>
      <c r="C28" s="85" t="s">
        <v>29</v>
      </c>
      <c r="D28" s="2" t="s">
        <v>313</v>
      </c>
      <c r="E28" s="83">
        <v>3</v>
      </c>
      <c r="F28" s="85"/>
      <c r="G28" s="112"/>
      <c r="H28" s="114"/>
      <c r="I28" s="112"/>
      <c r="J28" s="112"/>
      <c r="K28" s="112">
        <v>10</v>
      </c>
      <c r="L28" s="85">
        <v>20</v>
      </c>
      <c r="M28" s="81">
        <v>18.3</v>
      </c>
      <c r="N28" s="81">
        <v>17.899999999999999</v>
      </c>
      <c r="O28" s="95">
        <f>IF(N28=0,0,(N28*(119/113))+(68.1-72))</f>
        <v>14.950442477876102</v>
      </c>
      <c r="P28" s="85"/>
      <c r="Q28" s="95">
        <f>+O28+P28</f>
        <v>14.950442477876102</v>
      </c>
      <c r="R28" s="85"/>
      <c r="S28" s="85"/>
      <c r="T28" s="112"/>
      <c r="U28" s="117"/>
      <c r="V28" s="85"/>
      <c r="W28" s="85"/>
      <c r="X28" s="85"/>
      <c r="Y28" s="85"/>
      <c r="Z28" s="115"/>
      <c r="AA28" s="85"/>
      <c r="AB28" s="85"/>
      <c r="AC28" s="85"/>
      <c r="AD28" s="81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53"/>
      <c r="CM28" s="53"/>
      <c r="CN28" s="53"/>
      <c r="CO28" s="53"/>
    </row>
    <row r="29" spans="1:93" ht="15.75" customHeight="1" x14ac:dyDescent="0.25">
      <c r="A29" s="87">
        <f>A28+1</f>
        <v>21</v>
      </c>
      <c r="B29" s="85">
        <v>2026</v>
      </c>
      <c r="C29" s="85" t="s">
        <v>29</v>
      </c>
      <c r="D29" s="60" t="s">
        <v>306</v>
      </c>
      <c r="E29" s="83">
        <v>0</v>
      </c>
      <c r="F29" s="85"/>
      <c r="G29" s="112"/>
      <c r="H29" s="114"/>
      <c r="I29" s="112"/>
      <c r="J29" s="112"/>
      <c r="K29" s="112"/>
      <c r="L29" s="85">
        <v>1</v>
      </c>
      <c r="M29" s="81">
        <v>0</v>
      </c>
      <c r="N29" s="81">
        <v>0</v>
      </c>
      <c r="O29" s="95">
        <f>IF(N29=0,0,(N29*(119/113))+(68.1-72))</f>
        <v>0</v>
      </c>
      <c r="P29" s="85"/>
      <c r="Q29" s="95">
        <f>+O29+P29</f>
        <v>0</v>
      </c>
      <c r="R29" s="85"/>
      <c r="S29" s="85"/>
      <c r="T29" s="112"/>
      <c r="U29" s="117"/>
      <c r="V29" s="85"/>
      <c r="W29" s="85"/>
      <c r="X29" s="85"/>
      <c r="Y29" s="85"/>
      <c r="Z29" s="115"/>
      <c r="AA29" s="85"/>
      <c r="AB29" s="85"/>
      <c r="AC29" s="85"/>
      <c r="AD29" s="81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53"/>
      <c r="CM29" s="53"/>
      <c r="CN29" s="53"/>
      <c r="CO29" s="53"/>
    </row>
    <row r="30" spans="1:93" ht="15.75" customHeight="1" x14ac:dyDescent="0.25">
      <c r="A30" s="87">
        <f>A29+1</f>
        <v>22</v>
      </c>
      <c r="B30" s="85">
        <v>2026</v>
      </c>
      <c r="C30" s="85" t="s">
        <v>29</v>
      </c>
      <c r="D30" s="2" t="s">
        <v>277</v>
      </c>
      <c r="E30" s="83">
        <v>1</v>
      </c>
      <c r="F30" s="85"/>
      <c r="G30" s="112"/>
      <c r="H30" s="112"/>
      <c r="I30" s="112"/>
      <c r="J30" s="112"/>
      <c r="K30" s="112">
        <v>10</v>
      </c>
      <c r="L30" s="85">
        <v>20</v>
      </c>
      <c r="M30" s="81">
        <v>10.199999999999999</v>
      </c>
      <c r="N30" s="81">
        <v>10.199999999999999</v>
      </c>
      <c r="O30" s="95">
        <f>IF(N30=0,0,(N30*(119/113))+(68.1-72))</f>
        <v>6.8415929203539765</v>
      </c>
      <c r="P30" s="85"/>
      <c r="Q30" s="95">
        <f>+O30+P30</f>
        <v>6.8415929203539765</v>
      </c>
      <c r="R30" s="85"/>
      <c r="S30" s="85"/>
      <c r="T30" s="112"/>
      <c r="U30" s="112"/>
      <c r="V30" s="85"/>
      <c r="W30" s="85"/>
      <c r="X30" s="85"/>
      <c r="Y30" s="85"/>
      <c r="Z30" s="115"/>
      <c r="AA30" s="85"/>
      <c r="AB30" s="85"/>
      <c r="AC30" s="85"/>
      <c r="AD30" s="81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53"/>
      <c r="CM30" s="53"/>
      <c r="CN30" s="53"/>
      <c r="CO30" s="53"/>
    </row>
    <row r="31" spans="1:93" ht="15.75" customHeight="1" x14ac:dyDescent="0.25">
      <c r="A31" s="87">
        <f>A30+1</f>
        <v>23</v>
      </c>
      <c r="B31" s="85">
        <v>2026</v>
      </c>
      <c r="C31" s="85" t="s">
        <v>29</v>
      </c>
      <c r="D31" s="2" t="s">
        <v>329</v>
      </c>
      <c r="E31" s="83">
        <v>0</v>
      </c>
      <c r="F31" s="85"/>
      <c r="G31" s="112"/>
      <c r="H31" s="112"/>
      <c r="I31" s="112"/>
      <c r="J31" s="112"/>
      <c r="K31" s="112">
        <v>10</v>
      </c>
      <c r="L31" s="85">
        <v>5</v>
      </c>
      <c r="M31" s="81">
        <v>31.9</v>
      </c>
      <c r="N31" s="81">
        <v>31.9</v>
      </c>
      <c r="O31" s="95">
        <f>IF(N31=0,0,(N31*(119/113))+(68.1-72))</f>
        <v>29.693805309734508</v>
      </c>
      <c r="P31" s="85">
        <v>-4</v>
      </c>
      <c r="Q31" s="95">
        <f>+O31+P31</f>
        <v>25.693805309734508</v>
      </c>
      <c r="R31" s="85"/>
      <c r="S31" s="85"/>
      <c r="T31" s="112"/>
      <c r="U31" s="112"/>
      <c r="V31" s="118"/>
      <c r="W31" s="119"/>
      <c r="X31" s="85"/>
      <c r="Y31" s="85"/>
      <c r="Z31" s="115"/>
      <c r="AA31" s="85"/>
      <c r="AB31" s="85"/>
      <c r="AC31" s="85"/>
      <c r="AD31" s="81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53"/>
      <c r="CM31" s="53"/>
      <c r="CN31" s="53"/>
      <c r="CO31" s="53"/>
    </row>
    <row r="32" spans="1:93" ht="15.75" customHeight="1" x14ac:dyDescent="0.25">
      <c r="A32" s="87">
        <f>A31+1</f>
        <v>24</v>
      </c>
      <c r="B32" s="85">
        <v>2026</v>
      </c>
      <c r="C32" s="85" t="s">
        <v>29</v>
      </c>
      <c r="D32" s="60" t="s">
        <v>296</v>
      </c>
      <c r="E32" s="83">
        <v>0</v>
      </c>
      <c r="F32" s="85"/>
      <c r="G32" s="112"/>
      <c r="H32" s="112"/>
      <c r="I32" s="112"/>
      <c r="J32" s="112"/>
      <c r="K32" s="112"/>
      <c r="L32" s="85">
        <v>3</v>
      </c>
      <c r="M32" s="81">
        <v>0</v>
      </c>
      <c r="N32" s="81">
        <v>0</v>
      </c>
      <c r="O32" s="95">
        <f>IF(N32=0,0,(N32*(119/113))+(68.1-72))</f>
        <v>0</v>
      </c>
      <c r="P32" s="85"/>
      <c r="Q32" s="95">
        <f>+O32+P32</f>
        <v>0</v>
      </c>
      <c r="R32" s="85"/>
      <c r="S32" s="85"/>
      <c r="T32" s="112"/>
      <c r="U32" s="112"/>
      <c r="V32" s="68"/>
      <c r="W32" s="85"/>
      <c r="X32" s="85"/>
      <c r="Y32" s="85"/>
      <c r="Z32" s="115"/>
      <c r="AA32" s="85"/>
      <c r="AB32" s="85"/>
      <c r="AC32" s="85"/>
      <c r="AD32" s="81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53"/>
      <c r="CM32" s="53"/>
      <c r="CN32" s="53"/>
      <c r="CO32" s="53"/>
    </row>
    <row r="33" spans="1:93" ht="15.75" customHeight="1" x14ac:dyDescent="0.25">
      <c r="A33" s="87">
        <f>A32+1</f>
        <v>25</v>
      </c>
      <c r="B33" s="85">
        <v>2026</v>
      </c>
      <c r="C33" s="85" t="s">
        <v>29</v>
      </c>
      <c r="D33" s="2" t="s">
        <v>45</v>
      </c>
      <c r="E33" s="83">
        <v>3</v>
      </c>
      <c r="F33" s="85"/>
      <c r="G33" s="112"/>
      <c r="H33" s="112"/>
      <c r="I33" s="112"/>
      <c r="J33" s="112"/>
      <c r="K33" s="112">
        <v>10</v>
      </c>
      <c r="L33" s="85">
        <v>20</v>
      </c>
      <c r="M33" s="81">
        <v>10.199999999999999</v>
      </c>
      <c r="N33" s="81">
        <v>10</v>
      </c>
      <c r="O33" s="95">
        <f>IF(N33=0,0,(N33*(119/113))+(68.1-72))</f>
        <v>6.6309734513274279</v>
      </c>
      <c r="P33" s="85"/>
      <c r="Q33" s="95">
        <f>+O33+P33</f>
        <v>6.6309734513274279</v>
      </c>
      <c r="R33" s="85"/>
      <c r="S33" s="85"/>
      <c r="T33" s="112"/>
      <c r="U33" s="112"/>
      <c r="V33" s="85"/>
      <c r="W33" s="85"/>
      <c r="X33" s="85"/>
      <c r="Y33" s="85"/>
      <c r="Z33" s="115"/>
      <c r="AA33" s="85"/>
      <c r="AB33" s="85"/>
      <c r="AC33" s="85"/>
      <c r="AD33" s="81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53"/>
      <c r="CM33" s="53"/>
      <c r="CN33" s="53"/>
      <c r="CO33" s="53"/>
    </row>
    <row r="34" spans="1:93" ht="15.75" customHeight="1" x14ac:dyDescent="0.25">
      <c r="A34" s="87">
        <f>A33+1</f>
        <v>26</v>
      </c>
      <c r="B34" s="85">
        <v>2026</v>
      </c>
      <c r="C34" s="85" t="s">
        <v>29</v>
      </c>
      <c r="D34" s="2" t="s">
        <v>264</v>
      </c>
      <c r="E34" s="83">
        <v>0</v>
      </c>
      <c r="F34" s="85"/>
      <c r="G34" s="112"/>
      <c r="H34" s="112"/>
      <c r="I34" s="112"/>
      <c r="J34" s="112"/>
      <c r="K34" s="112">
        <v>10</v>
      </c>
      <c r="L34" s="85">
        <v>17</v>
      </c>
      <c r="M34" s="81">
        <v>25.7</v>
      </c>
      <c r="N34" s="81">
        <v>25.7</v>
      </c>
      <c r="O34" s="95">
        <f>IF(N34=0,0,(N34*(119/113))+(68.1-72))</f>
        <v>23.164601769911499</v>
      </c>
      <c r="P34" s="85"/>
      <c r="Q34" s="95">
        <f>+O34+P34</f>
        <v>23.164601769911499</v>
      </c>
      <c r="R34" s="85"/>
      <c r="S34" s="85"/>
      <c r="T34" s="112"/>
      <c r="U34" s="112"/>
      <c r="V34" s="85"/>
      <c r="W34" s="85"/>
      <c r="X34" s="88"/>
      <c r="Y34" s="88"/>
      <c r="Z34" s="116"/>
      <c r="AA34" s="88"/>
      <c r="AB34" s="88"/>
      <c r="AC34" s="88"/>
      <c r="AD34" s="86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</row>
    <row r="35" spans="1:93" ht="15.75" customHeight="1" x14ac:dyDescent="0.25">
      <c r="A35" s="87">
        <f>A34+1</f>
        <v>27</v>
      </c>
      <c r="B35" s="43">
        <v>2026</v>
      </c>
      <c r="C35" s="85" t="s">
        <v>29</v>
      </c>
      <c r="D35" s="2" t="s">
        <v>46</v>
      </c>
      <c r="E35" s="83">
        <v>0</v>
      </c>
      <c r="F35" s="85"/>
      <c r="G35" s="112"/>
      <c r="H35" s="112"/>
      <c r="I35" s="112"/>
      <c r="J35" s="112"/>
      <c r="K35" s="42">
        <v>10</v>
      </c>
      <c r="L35" s="85">
        <v>20</v>
      </c>
      <c r="M35" s="81">
        <v>10.1</v>
      </c>
      <c r="N35" s="81">
        <v>10.1</v>
      </c>
      <c r="O35" s="95">
        <f>IF(N35=0,0,(N35*(119/113))+(68.1-72))</f>
        <v>6.7362831858407031</v>
      </c>
      <c r="P35" s="85"/>
      <c r="Q35" s="95">
        <f>+O35+P35</f>
        <v>6.7362831858407031</v>
      </c>
      <c r="R35" s="85"/>
      <c r="S35" s="80"/>
      <c r="T35" s="112"/>
      <c r="U35" s="112"/>
      <c r="V35" s="120"/>
      <c r="W35" s="85"/>
      <c r="X35" s="85"/>
      <c r="Y35" s="85"/>
      <c r="Z35" s="115"/>
      <c r="AA35" s="85"/>
      <c r="AB35" s="85"/>
      <c r="AC35" s="85"/>
      <c r="AD35" s="81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53"/>
      <c r="CM35" s="53"/>
      <c r="CN35" s="53"/>
      <c r="CO35" s="53"/>
    </row>
    <row r="36" spans="1:93" ht="15.75" customHeight="1" x14ac:dyDescent="0.25">
      <c r="A36" s="87">
        <f>A35+1</f>
        <v>28</v>
      </c>
      <c r="B36" s="43">
        <v>2026</v>
      </c>
      <c r="C36" s="85" t="s">
        <v>29</v>
      </c>
      <c r="D36" s="2" t="s">
        <v>47</v>
      </c>
      <c r="E36" s="83">
        <v>0</v>
      </c>
      <c r="F36" s="85"/>
      <c r="G36" s="112"/>
      <c r="H36" s="112"/>
      <c r="I36" s="112"/>
      <c r="J36" s="112"/>
      <c r="K36" s="42"/>
      <c r="L36" s="85">
        <v>20</v>
      </c>
      <c r="M36" s="81">
        <v>13</v>
      </c>
      <c r="N36" s="81">
        <v>13</v>
      </c>
      <c r="O36" s="95">
        <f>IF(N36=0,0,(N36*(119/113))+(68.1-72))</f>
        <v>9.7902654867256587</v>
      </c>
      <c r="P36" s="85"/>
      <c r="Q36" s="95">
        <f>+O36+P36</f>
        <v>9.7902654867256587</v>
      </c>
      <c r="R36" s="85"/>
      <c r="S36" s="85"/>
      <c r="T36" s="112"/>
      <c r="U36" s="112"/>
      <c r="V36" s="85"/>
      <c r="W36" s="85"/>
      <c r="X36" s="85"/>
      <c r="Y36" s="85"/>
      <c r="Z36" s="115"/>
      <c r="AA36" s="85"/>
      <c r="AB36" s="85"/>
      <c r="AC36" s="85"/>
      <c r="AD36" s="81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53"/>
      <c r="CM36" s="53"/>
      <c r="CN36" s="53"/>
      <c r="CO36" s="53"/>
    </row>
    <row r="37" spans="1:93" ht="15.75" customHeight="1" x14ac:dyDescent="0.25">
      <c r="A37" s="87">
        <f>A36+1</f>
        <v>29</v>
      </c>
      <c r="B37" s="43">
        <v>2026</v>
      </c>
      <c r="C37" s="85" t="s">
        <v>29</v>
      </c>
      <c r="D37" s="2" t="s">
        <v>287</v>
      </c>
      <c r="E37" s="83">
        <v>0</v>
      </c>
      <c r="F37" s="85"/>
      <c r="G37" s="112"/>
      <c r="H37" s="112"/>
      <c r="I37" s="112"/>
      <c r="J37" s="112"/>
      <c r="K37" s="42"/>
      <c r="L37" s="85">
        <v>5</v>
      </c>
      <c r="M37" s="81">
        <v>23</v>
      </c>
      <c r="N37" s="81">
        <v>23</v>
      </c>
      <c r="O37" s="95">
        <f>IF(N37=0,0,(N37*(119/113))+(68.1-72))</f>
        <v>20.321238938053092</v>
      </c>
      <c r="P37" s="85">
        <v>-4</v>
      </c>
      <c r="Q37" s="95">
        <f>+O37+P37</f>
        <v>16.321238938053092</v>
      </c>
      <c r="R37" s="85"/>
      <c r="S37" s="85"/>
      <c r="T37" s="112"/>
      <c r="U37" s="112"/>
      <c r="V37" s="121"/>
      <c r="W37" s="121"/>
      <c r="X37" s="121"/>
      <c r="Y37" s="121"/>
      <c r="Z37" s="122"/>
      <c r="AA37" s="85"/>
      <c r="AB37" s="85"/>
      <c r="AC37" s="85"/>
      <c r="AD37" s="81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53"/>
      <c r="CM37" s="53"/>
      <c r="CN37" s="53"/>
      <c r="CO37" s="53"/>
    </row>
    <row r="38" spans="1:93" ht="15.75" customHeight="1" x14ac:dyDescent="0.25">
      <c r="A38" s="87">
        <f>A37+1</f>
        <v>30</v>
      </c>
      <c r="B38" s="85">
        <v>2026</v>
      </c>
      <c r="C38" s="85" t="s">
        <v>33</v>
      </c>
      <c r="D38" s="2" t="s">
        <v>48</v>
      </c>
      <c r="E38" s="83">
        <v>0</v>
      </c>
      <c r="F38" s="85"/>
      <c r="G38" s="112"/>
      <c r="H38" s="112"/>
      <c r="I38" s="112"/>
      <c r="J38" s="112"/>
      <c r="K38" s="112"/>
      <c r="L38" s="85">
        <v>20</v>
      </c>
      <c r="M38" s="81">
        <v>18.2</v>
      </c>
      <c r="N38" s="81">
        <v>18.2</v>
      </c>
      <c r="O38" s="95">
        <f>IF(N38=0,0,(N38*(105/113))+(64.7-72))</f>
        <v>9.6115044247787615</v>
      </c>
      <c r="P38" s="85"/>
      <c r="Q38" s="95">
        <f>+O38+P38</f>
        <v>9.6115044247787615</v>
      </c>
      <c r="R38" s="85"/>
      <c r="S38" s="85"/>
      <c r="T38" s="112"/>
      <c r="U38" s="112"/>
      <c r="V38" s="85"/>
      <c r="W38" s="85"/>
      <c r="X38" s="85"/>
      <c r="Y38" s="85"/>
      <c r="Z38" s="115"/>
      <c r="AA38" s="85"/>
      <c r="AB38" s="85"/>
      <c r="AC38" s="85"/>
      <c r="AD38" s="81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53"/>
      <c r="CM38" s="53"/>
      <c r="CN38" s="53"/>
      <c r="CO38" s="53"/>
    </row>
    <row r="39" spans="1:93" ht="15.75" customHeight="1" x14ac:dyDescent="0.25">
      <c r="A39" s="87">
        <f>A38+1</f>
        <v>31</v>
      </c>
      <c r="B39" s="85">
        <v>2026</v>
      </c>
      <c r="C39" s="85" t="s">
        <v>29</v>
      </c>
      <c r="D39" s="2" t="s">
        <v>49</v>
      </c>
      <c r="E39" s="83">
        <v>1</v>
      </c>
      <c r="F39" s="85"/>
      <c r="G39" s="112"/>
      <c r="H39" s="112"/>
      <c r="I39" s="112"/>
      <c r="J39" s="112"/>
      <c r="K39" s="112"/>
      <c r="L39" s="85">
        <v>20</v>
      </c>
      <c r="M39" s="81">
        <v>16.899999999999999</v>
      </c>
      <c r="N39" s="81">
        <v>16.899999999999999</v>
      </c>
      <c r="O39" s="95">
        <f>IF(N39=0,0,(N39*(119/113))+(68.1-72))</f>
        <v>13.897345132743357</v>
      </c>
      <c r="P39" s="85"/>
      <c r="Q39" s="95">
        <f>+O39+P39</f>
        <v>13.897345132743357</v>
      </c>
      <c r="R39" s="85"/>
      <c r="S39" s="85"/>
      <c r="T39" s="112"/>
      <c r="U39" s="112"/>
      <c r="V39" s="85"/>
      <c r="W39" s="85"/>
      <c r="X39" s="85"/>
      <c r="Y39" s="85"/>
      <c r="Z39" s="115"/>
      <c r="AA39" s="115"/>
      <c r="AB39" s="85"/>
      <c r="AC39" s="85"/>
      <c r="AD39" s="81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53"/>
      <c r="CM39" s="53"/>
      <c r="CN39" s="53"/>
      <c r="CO39" s="53"/>
    </row>
    <row r="40" spans="1:93" ht="15.75" customHeight="1" x14ac:dyDescent="0.25">
      <c r="A40" s="87">
        <f>A39+1</f>
        <v>32</v>
      </c>
      <c r="B40" s="85">
        <v>2026</v>
      </c>
      <c r="C40" s="85" t="s">
        <v>29</v>
      </c>
      <c r="D40" s="2" t="s">
        <v>50</v>
      </c>
      <c r="E40" s="83">
        <v>0</v>
      </c>
      <c r="F40" s="85"/>
      <c r="G40" s="112"/>
      <c r="H40" s="112"/>
      <c r="I40" s="112"/>
      <c r="J40" s="112"/>
      <c r="K40" s="112">
        <v>10</v>
      </c>
      <c r="L40" s="85">
        <v>20</v>
      </c>
      <c r="M40" s="81">
        <v>11.2</v>
      </c>
      <c r="N40" s="81">
        <v>11.2</v>
      </c>
      <c r="O40" s="95">
        <f>IF(N40=0,0,(N40*(119/113))+(68.1-72))</f>
        <v>7.8946902654867195</v>
      </c>
      <c r="P40" s="88"/>
      <c r="Q40" s="95">
        <f>+O40+P40</f>
        <v>7.8946902654867195</v>
      </c>
      <c r="R40" s="85"/>
      <c r="S40" s="85"/>
      <c r="T40" s="112"/>
      <c r="U40" s="112"/>
      <c r="V40" s="85"/>
      <c r="W40" s="85"/>
      <c r="X40" s="85"/>
      <c r="Y40" s="85"/>
      <c r="Z40" s="115"/>
      <c r="AA40" s="85"/>
      <c r="AB40" s="85"/>
      <c r="AC40" s="85"/>
      <c r="AD40" s="81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53"/>
      <c r="CM40" s="53"/>
      <c r="CN40" s="53"/>
      <c r="CO40" s="53"/>
    </row>
    <row r="41" spans="1:93" ht="15.75" customHeight="1" x14ac:dyDescent="0.25">
      <c r="A41" s="87">
        <f>A40+1</f>
        <v>33</v>
      </c>
      <c r="B41" s="85">
        <v>2026</v>
      </c>
      <c r="C41" s="85" t="s">
        <v>29</v>
      </c>
      <c r="D41" s="2" t="s">
        <v>293</v>
      </c>
      <c r="E41" s="83">
        <v>0</v>
      </c>
      <c r="F41" s="85"/>
      <c r="G41" s="112"/>
      <c r="H41" s="112"/>
      <c r="I41" s="112"/>
      <c r="J41" s="112"/>
      <c r="K41" s="112">
        <v>10</v>
      </c>
      <c r="L41" s="85">
        <v>10</v>
      </c>
      <c r="M41" s="81">
        <v>10.9</v>
      </c>
      <c r="N41" s="81">
        <v>10.9</v>
      </c>
      <c r="O41" s="95">
        <f>IF(N41=0,0,(N41*(119/113))+(68.1-72))</f>
        <v>7.5787610619468975</v>
      </c>
      <c r="P41" s="88"/>
      <c r="Q41" s="95">
        <f>+O41+P41</f>
        <v>7.5787610619468975</v>
      </c>
      <c r="R41" s="85"/>
      <c r="S41" s="85"/>
      <c r="T41" s="112"/>
      <c r="U41" s="112"/>
      <c r="V41" s="85"/>
      <c r="W41" s="85"/>
      <c r="X41" s="85"/>
      <c r="Y41" s="85"/>
      <c r="Z41" s="115"/>
      <c r="AA41" s="85"/>
      <c r="AB41" s="85"/>
      <c r="AC41" s="85"/>
      <c r="AD41" s="81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53"/>
      <c r="CM41" s="53"/>
      <c r="CN41" s="53"/>
      <c r="CO41" s="53"/>
    </row>
    <row r="42" spans="1:93" ht="15.75" customHeight="1" x14ac:dyDescent="0.25">
      <c r="A42" s="87">
        <f>A41+1</f>
        <v>34</v>
      </c>
      <c r="B42" s="85">
        <v>2026</v>
      </c>
      <c r="C42" s="85" t="s">
        <v>29</v>
      </c>
      <c r="D42" s="2" t="s">
        <v>51</v>
      </c>
      <c r="E42" s="83">
        <v>0</v>
      </c>
      <c r="F42" s="85"/>
      <c r="G42" s="112"/>
      <c r="H42" s="112"/>
      <c r="I42" s="112"/>
      <c r="J42" s="112"/>
      <c r="K42" s="112"/>
      <c r="L42" s="85">
        <v>8</v>
      </c>
      <c r="M42" s="81">
        <v>8.9</v>
      </c>
      <c r="N42" s="81">
        <v>8.9</v>
      </c>
      <c r="O42" s="95">
        <f>IF(N42=0,0,(N42*(119/113))+(68.1-72))</f>
        <v>5.4725663716814115</v>
      </c>
      <c r="P42" s="88"/>
      <c r="Q42" s="95">
        <f>+O42+P42</f>
        <v>5.4725663716814115</v>
      </c>
      <c r="R42" s="85"/>
      <c r="S42" s="85"/>
      <c r="T42" s="112"/>
      <c r="U42" s="112"/>
      <c r="V42" s="85"/>
      <c r="W42" s="85"/>
      <c r="X42" s="85"/>
      <c r="Y42" s="85"/>
      <c r="Z42" s="115"/>
      <c r="AA42" s="85"/>
      <c r="AB42" s="85"/>
      <c r="AC42" s="85"/>
      <c r="AD42" s="81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53"/>
      <c r="CM42" s="53"/>
      <c r="CN42" s="53"/>
      <c r="CO42" s="53"/>
    </row>
    <row r="43" spans="1:93" ht="15.75" customHeight="1" x14ac:dyDescent="0.25">
      <c r="A43" s="87">
        <f>A42+1</f>
        <v>35</v>
      </c>
      <c r="B43" s="85">
        <v>2026</v>
      </c>
      <c r="C43" s="85" t="s">
        <v>33</v>
      </c>
      <c r="D43" s="2" t="s">
        <v>270</v>
      </c>
      <c r="E43" s="83">
        <v>4</v>
      </c>
      <c r="F43" s="85"/>
      <c r="G43" s="112"/>
      <c r="H43" s="112"/>
      <c r="I43" s="112"/>
      <c r="J43" s="112"/>
      <c r="K43" s="112">
        <v>10</v>
      </c>
      <c r="L43" s="85">
        <v>20</v>
      </c>
      <c r="M43" s="81">
        <v>11.2</v>
      </c>
      <c r="N43" s="81">
        <v>9.3000000000000007</v>
      </c>
      <c r="O43" s="95">
        <f>IF(N43=0,0,(N43*(105/113))+(64.7-72))</f>
        <v>1.3415929203539854</v>
      </c>
      <c r="P43" s="88"/>
      <c r="Q43" s="95">
        <f>+O43+P43</f>
        <v>1.3415929203539854</v>
      </c>
      <c r="R43" s="85"/>
      <c r="S43" s="85"/>
      <c r="T43" s="112"/>
      <c r="U43" s="112"/>
      <c r="V43" s="85"/>
      <c r="W43" s="85"/>
      <c r="X43" s="85"/>
      <c r="Y43" s="85"/>
      <c r="Z43" s="115"/>
      <c r="AA43" s="85"/>
      <c r="AB43" s="85"/>
      <c r="AC43" s="85"/>
      <c r="AD43" s="81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53"/>
      <c r="CM43" s="53"/>
      <c r="CN43" s="53"/>
      <c r="CO43" s="53"/>
    </row>
    <row r="44" spans="1:93" ht="15.75" customHeight="1" x14ac:dyDescent="0.25">
      <c r="A44" s="87">
        <f>A43+1</f>
        <v>36</v>
      </c>
      <c r="B44" s="85">
        <v>2026</v>
      </c>
      <c r="C44" s="85" t="s">
        <v>29</v>
      </c>
      <c r="D44" s="60" t="s">
        <v>336</v>
      </c>
      <c r="E44" s="83">
        <v>0</v>
      </c>
      <c r="F44" s="85"/>
      <c r="G44" s="112"/>
      <c r="H44" s="112"/>
      <c r="I44" s="112"/>
      <c r="J44" s="112"/>
      <c r="K44" s="112"/>
      <c r="L44" s="85">
        <v>2</v>
      </c>
      <c r="M44" s="81">
        <v>0</v>
      </c>
      <c r="N44" s="81">
        <v>0</v>
      </c>
      <c r="O44" s="95">
        <f>IF(N44=0,0,(N44*(119/113))+(68.1-72))</f>
        <v>0</v>
      </c>
      <c r="P44" s="88"/>
      <c r="Q44" s="95">
        <f>+O44+P44</f>
        <v>0</v>
      </c>
      <c r="R44" s="85"/>
      <c r="S44" s="85"/>
      <c r="T44" s="112"/>
      <c r="U44" s="112"/>
      <c r="V44" s="85"/>
      <c r="W44" s="85"/>
      <c r="X44" s="85"/>
      <c r="Y44" s="85"/>
      <c r="Z44" s="115"/>
      <c r="AA44" s="85"/>
      <c r="AB44" s="85"/>
      <c r="AC44" s="85"/>
      <c r="AD44" s="81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53"/>
      <c r="CM44" s="53"/>
      <c r="CN44" s="53"/>
      <c r="CO44" s="53"/>
    </row>
    <row r="45" spans="1:93" ht="15.75" customHeight="1" x14ac:dyDescent="0.25">
      <c r="A45" s="87">
        <f>A44+1</f>
        <v>37</v>
      </c>
      <c r="B45" s="85">
        <v>2026</v>
      </c>
      <c r="C45" s="85" t="s">
        <v>29</v>
      </c>
      <c r="D45" s="2" t="s">
        <v>307</v>
      </c>
      <c r="E45" s="83">
        <v>0</v>
      </c>
      <c r="F45" s="85"/>
      <c r="G45" s="112"/>
      <c r="H45" s="112"/>
      <c r="I45" s="112"/>
      <c r="J45" s="112"/>
      <c r="K45" s="112">
        <v>10</v>
      </c>
      <c r="L45" s="85">
        <v>11</v>
      </c>
      <c r="M45" s="81">
        <v>12.7</v>
      </c>
      <c r="N45" s="81">
        <v>12.7</v>
      </c>
      <c r="O45" s="95">
        <f>IF(N45=0,0,(N45*(119/113))+(68.1-72))</f>
        <v>9.4743362831858349</v>
      </c>
      <c r="P45" s="88"/>
      <c r="Q45" s="95">
        <f>+O45+P45</f>
        <v>9.4743362831858349</v>
      </c>
      <c r="R45" s="85"/>
      <c r="S45" s="85"/>
      <c r="T45" s="112"/>
      <c r="U45" s="112"/>
      <c r="V45" s="85"/>
      <c r="W45" s="85"/>
      <c r="X45" s="85"/>
      <c r="Y45" s="85"/>
      <c r="Z45" s="115"/>
      <c r="AA45" s="85"/>
      <c r="AB45" s="85"/>
      <c r="AC45" s="85"/>
      <c r="AD45" s="81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53"/>
      <c r="CM45" s="53"/>
      <c r="CN45" s="53"/>
      <c r="CO45" s="53"/>
    </row>
    <row r="46" spans="1:93" ht="15.75" customHeight="1" x14ac:dyDescent="0.25">
      <c r="A46" s="87">
        <f>A45+1</f>
        <v>38</v>
      </c>
      <c r="B46" s="85">
        <v>2026</v>
      </c>
      <c r="C46" s="85" t="s">
        <v>29</v>
      </c>
      <c r="D46" s="2" t="s">
        <v>52</v>
      </c>
      <c r="E46" s="83">
        <v>0</v>
      </c>
      <c r="F46" s="85"/>
      <c r="G46" s="112"/>
      <c r="H46" s="112"/>
      <c r="I46" s="112"/>
      <c r="J46" s="112"/>
      <c r="K46" s="112">
        <v>10</v>
      </c>
      <c r="L46" s="85">
        <v>20</v>
      </c>
      <c r="M46" s="81">
        <v>13</v>
      </c>
      <c r="N46" s="81">
        <v>13</v>
      </c>
      <c r="O46" s="95">
        <f>IF(N46=0,0,(N46*(119/113))+(68.1-72))</f>
        <v>9.7902654867256587</v>
      </c>
      <c r="P46" s="88"/>
      <c r="Q46" s="95">
        <f>+O46+P46</f>
        <v>9.7902654867256587</v>
      </c>
      <c r="R46" s="85"/>
      <c r="S46" s="85"/>
      <c r="T46" s="112"/>
      <c r="U46" s="112"/>
      <c r="V46" s="90"/>
      <c r="W46" s="85"/>
      <c r="X46" s="85"/>
      <c r="Y46" s="85"/>
      <c r="Z46" s="115"/>
      <c r="AA46" s="85"/>
      <c r="AB46" s="85"/>
      <c r="AC46" s="85"/>
      <c r="AD46" s="81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53"/>
      <c r="CM46" s="53"/>
      <c r="CN46" s="53"/>
      <c r="CO46" s="53"/>
    </row>
    <row r="47" spans="1:93" ht="15.75" customHeight="1" x14ac:dyDescent="0.25">
      <c r="A47" s="87">
        <f>A46+1</f>
        <v>39</v>
      </c>
      <c r="B47" s="85">
        <v>2026</v>
      </c>
      <c r="C47" s="85" t="s">
        <v>29</v>
      </c>
      <c r="D47" s="2" t="s">
        <v>53</v>
      </c>
      <c r="E47" s="83">
        <v>0</v>
      </c>
      <c r="F47" s="85"/>
      <c r="G47" s="112"/>
      <c r="H47" s="112"/>
      <c r="I47" s="112"/>
      <c r="J47" s="112"/>
      <c r="K47" s="112"/>
      <c r="L47" s="85">
        <v>20</v>
      </c>
      <c r="M47" s="81">
        <v>6.9</v>
      </c>
      <c r="N47" s="81">
        <v>6.9</v>
      </c>
      <c r="O47" s="95">
        <f>IF(N47=0,0,(N47*(119/113))+(68.1-72))</f>
        <v>3.3663716814159246</v>
      </c>
      <c r="P47" s="88"/>
      <c r="Q47" s="95">
        <f>+O47+P47</f>
        <v>3.3663716814159246</v>
      </c>
      <c r="R47" s="85"/>
      <c r="S47" s="85"/>
      <c r="T47" s="149"/>
      <c r="U47" s="112"/>
      <c r="V47" s="85"/>
      <c r="W47" s="85"/>
      <c r="X47" s="85"/>
      <c r="Y47" s="85"/>
      <c r="Z47" s="115"/>
      <c r="AA47" s="85"/>
      <c r="AB47" s="85"/>
      <c r="AC47" s="85"/>
      <c r="AD47" s="81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53"/>
      <c r="CM47" s="53"/>
      <c r="CN47" s="53"/>
      <c r="CO47" s="53"/>
    </row>
    <row r="48" spans="1:93" ht="15.75" customHeight="1" x14ac:dyDescent="0.25">
      <c r="A48" s="87">
        <f>A47+1</f>
        <v>40</v>
      </c>
      <c r="B48" s="85">
        <v>2026</v>
      </c>
      <c r="C48" s="85" t="s">
        <v>29</v>
      </c>
      <c r="D48" s="2" t="s">
        <v>54</v>
      </c>
      <c r="E48" s="83">
        <v>0</v>
      </c>
      <c r="F48" s="85"/>
      <c r="G48" s="112"/>
      <c r="H48" s="112"/>
      <c r="I48" s="112"/>
      <c r="J48" s="112"/>
      <c r="K48" s="112"/>
      <c r="L48" s="85">
        <v>5</v>
      </c>
      <c r="M48" s="81">
        <v>22.1</v>
      </c>
      <c r="N48" s="81">
        <v>22.1</v>
      </c>
      <c r="O48" s="95">
        <f>IF(N48=0,0,(N48*(119/113))+(68.1-72))</f>
        <v>19.373451327433624</v>
      </c>
      <c r="P48" s="88">
        <v>-4</v>
      </c>
      <c r="Q48" s="95">
        <f>+O48+P48</f>
        <v>15.373451327433624</v>
      </c>
      <c r="R48" s="85"/>
      <c r="S48" s="85"/>
      <c r="T48" s="112"/>
      <c r="U48" s="112"/>
      <c r="V48" s="88"/>
      <c r="W48" s="88"/>
      <c r="X48" s="85"/>
      <c r="Y48" s="85"/>
      <c r="Z48" s="115"/>
      <c r="AA48" s="85"/>
      <c r="AB48" s="85"/>
      <c r="AC48" s="85"/>
      <c r="AD48" s="81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53"/>
      <c r="CM48" s="53"/>
      <c r="CN48" s="53"/>
      <c r="CO48" s="53"/>
    </row>
    <row r="49" spans="1:93" ht="15.75" customHeight="1" x14ac:dyDescent="0.25">
      <c r="A49" s="87">
        <f>A48+1</f>
        <v>41</v>
      </c>
      <c r="B49" s="85">
        <v>2026</v>
      </c>
      <c r="C49" s="85" t="s">
        <v>33</v>
      </c>
      <c r="D49" s="2" t="s">
        <v>267</v>
      </c>
      <c r="E49" s="83">
        <v>0</v>
      </c>
      <c r="F49" s="85"/>
      <c r="G49" s="112"/>
      <c r="H49" s="112"/>
      <c r="I49" s="112"/>
      <c r="J49" s="112"/>
      <c r="K49" s="112"/>
      <c r="L49" s="85">
        <v>5</v>
      </c>
      <c r="M49" s="81">
        <v>21.4</v>
      </c>
      <c r="N49" s="81">
        <v>21.4</v>
      </c>
      <c r="O49" s="95">
        <f>IF(N49=0,0,(N49*(105/113))+(64.7-72))</f>
        <v>12.584955752212391</v>
      </c>
      <c r="P49" s="88">
        <v>-4</v>
      </c>
      <c r="Q49" s="95">
        <f>+O49+P49</f>
        <v>8.5849557522123909</v>
      </c>
      <c r="R49" s="85"/>
      <c r="S49" s="85"/>
      <c r="T49" s="112"/>
      <c r="U49" s="112"/>
      <c r="V49" s="88"/>
      <c r="W49" s="88"/>
      <c r="X49" s="85"/>
      <c r="Y49" s="85"/>
      <c r="Z49" s="115"/>
      <c r="AA49" s="85"/>
      <c r="AB49" s="85"/>
      <c r="AC49" s="85"/>
      <c r="AD49" s="81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53"/>
      <c r="CM49" s="53"/>
      <c r="CN49" s="53"/>
      <c r="CO49" s="53"/>
    </row>
    <row r="50" spans="1:93" ht="15.75" customHeight="1" x14ac:dyDescent="0.25">
      <c r="A50" s="87">
        <f>A49+1</f>
        <v>42</v>
      </c>
      <c r="B50" s="85">
        <v>2026</v>
      </c>
      <c r="C50" s="85" t="s">
        <v>33</v>
      </c>
      <c r="D50" s="2" t="s">
        <v>55</v>
      </c>
      <c r="E50" s="83">
        <v>1</v>
      </c>
      <c r="F50" s="85"/>
      <c r="G50" s="112"/>
      <c r="H50" s="112"/>
      <c r="I50" s="112"/>
      <c r="J50" s="112"/>
      <c r="K50" s="112"/>
      <c r="L50" s="85">
        <v>20</v>
      </c>
      <c r="M50" s="81">
        <v>17.899999999999999</v>
      </c>
      <c r="N50" s="81">
        <v>17.899999999999999</v>
      </c>
      <c r="O50" s="95">
        <f>IF(N50=0,0,(N50*(105/113))+(64.7-72))</f>
        <v>9.3327433628318595</v>
      </c>
      <c r="P50" s="81"/>
      <c r="Q50" s="95">
        <f>+O50+P50</f>
        <v>9.3327433628318595</v>
      </c>
      <c r="R50" s="88"/>
      <c r="S50" s="85"/>
      <c r="T50" s="114"/>
      <c r="U50" s="112"/>
      <c r="V50" s="85"/>
      <c r="W50" s="85"/>
      <c r="X50" s="85"/>
      <c r="Y50" s="85"/>
      <c r="Z50" s="115"/>
      <c r="AA50" s="85"/>
      <c r="AB50" s="85"/>
      <c r="AC50" s="85"/>
      <c r="AD50" s="81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53"/>
      <c r="CM50" s="53"/>
      <c r="CN50" s="53"/>
      <c r="CO50" s="53"/>
    </row>
    <row r="51" spans="1:93" ht="15.75" customHeight="1" x14ac:dyDescent="0.25">
      <c r="A51" s="87">
        <f>A50+1</f>
        <v>43</v>
      </c>
      <c r="B51" s="85">
        <v>2026</v>
      </c>
      <c r="C51" s="85" t="s">
        <v>33</v>
      </c>
      <c r="D51" s="2" t="s">
        <v>56</v>
      </c>
      <c r="E51" s="83">
        <v>3</v>
      </c>
      <c r="F51" s="85"/>
      <c r="G51" s="112"/>
      <c r="H51" s="112"/>
      <c r="I51" s="112"/>
      <c r="J51" s="112"/>
      <c r="K51" s="112">
        <v>10</v>
      </c>
      <c r="L51" s="85">
        <v>20</v>
      </c>
      <c r="M51" s="81">
        <v>19.399999999999999</v>
      </c>
      <c r="N51" s="81">
        <v>19.3</v>
      </c>
      <c r="O51" s="95">
        <f>IF(N51=0,0,(N51*(105/113))+(64.7-72))</f>
        <v>10.633628318584073</v>
      </c>
      <c r="P51" s="85"/>
      <c r="Q51" s="95">
        <f>+O51+P51</f>
        <v>10.633628318584073</v>
      </c>
      <c r="R51" s="85"/>
      <c r="S51" s="85"/>
      <c r="T51" s="114"/>
      <c r="U51" s="112"/>
      <c r="V51" s="85"/>
      <c r="W51" s="85"/>
      <c r="X51" s="85"/>
      <c r="Y51" s="85"/>
      <c r="Z51" s="115"/>
      <c r="AA51" s="85"/>
      <c r="AB51" s="85"/>
      <c r="AC51" s="85"/>
      <c r="AD51" s="81"/>
      <c r="AE51" s="2"/>
      <c r="AF51" s="2"/>
      <c r="AG51" s="2"/>
      <c r="AH51" s="2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</row>
    <row r="52" spans="1:93" ht="15.75" customHeight="1" x14ac:dyDescent="0.25">
      <c r="A52" s="87">
        <f>A51+1</f>
        <v>44</v>
      </c>
      <c r="B52" s="85">
        <v>2026</v>
      </c>
      <c r="C52" s="85" t="s">
        <v>29</v>
      </c>
      <c r="D52" s="2" t="s">
        <v>57</v>
      </c>
      <c r="E52" s="83">
        <v>0</v>
      </c>
      <c r="F52" s="85"/>
      <c r="G52" s="112"/>
      <c r="H52" s="112"/>
      <c r="I52" s="112"/>
      <c r="J52" s="112"/>
      <c r="K52" s="112">
        <v>10</v>
      </c>
      <c r="L52" s="85">
        <v>7</v>
      </c>
      <c r="M52" s="81">
        <v>24.8</v>
      </c>
      <c r="N52" s="81">
        <v>24.8</v>
      </c>
      <c r="O52" s="95">
        <f>IF(N52=0,0,(N52*(119/113))+(68.1-72))</f>
        <v>22.216814159292031</v>
      </c>
      <c r="P52" s="88"/>
      <c r="Q52" s="95">
        <f>+O52+P52</f>
        <v>22.216814159292031</v>
      </c>
      <c r="R52" s="85"/>
      <c r="S52" s="85"/>
      <c r="T52" s="112"/>
      <c r="U52" s="112"/>
      <c r="V52" s="85"/>
      <c r="W52" s="85"/>
      <c r="X52" s="85"/>
      <c r="Y52" s="85"/>
      <c r="Z52" s="115"/>
      <c r="AA52" s="85"/>
      <c r="AB52" s="85"/>
      <c r="AC52" s="85"/>
      <c r="AD52" s="81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53"/>
      <c r="CM52" s="53"/>
      <c r="CN52" s="53"/>
      <c r="CO52" s="53"/>
    </row>
    <row r="53" spans="1:93" ht="15.75" customHeight="1" x14ac:dyDescent="0.25">
      <c r="A53" s="87">
        <f>A52+1</f>
        <v>45</v>
      </c>
      <c r="B53" s="85">
        <v>2026</v>
      </c>
      <c r="C53" s="85" t="s">
        <v>29</v>
      </c>
      <c r="D53" s="60" t="s">
        <v>300</v>
      </c>
      <c r="E53" s="83">
        <v>0</v>
      </c>
      <c r="F53" s="85"/>
      <c r="G53" s="112"/>
      <c r="H53" s="112"/>
      <c r="I53" s="112"/>
      <c r="J53" s="112"/>
      <c r="K53" s="112"/>
      <c r="L53" s="85">
        <v>3</v>
      </c>
      <c r="M53" s="81">
        <v>0</v>
      </c>
      <c r="N53" s="81">
        <v>0</v>
      </c>
      <c r="O53" s="95">
        <f>IF(N53=0,0,(N53*(119/113))+(68.1-72))</f>
        <v>0</v>
      </c>
      <c r="P53" s="85"/>
      <c r="Q53" s="95">
        <f>+O53+P53</f>
        <v>0</v>
      </c>
      <c r="R53" s="85"/>
      <c r="S53" s="85"/>
      <c r="T53" s="114"/>
      <c r="U53" s="112"/>
      <c r="V53" s="85"/>
      <c r="W53" s="85"/>
      <c r="X53" s="85"/>
      <c r="Y53" s="85"/>
      <c r="Z53" s="85"/>
      <c r="AA53" s="85"/>
      <c r="AB53" s="85"/>
      <c r="AC53" s="85"/>
      <c r="AD53" s="81"/>
      <c r="AE53" s="2"/>
      <c r="AF53" s="147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53"/>
      <c r="CM53" s="53"/>
      <c r="CN53" s="53"/>
      <c r="CO53" s="53"/>
    </row>
    <row r="54" spans="1:93" ht="15.75" customHeight="1" x14ac:dyDescent="0.25">
      <c r="A54" s="87">
        <f>A53+1</f>
        <v>46</v>
      </c>
      <c r="B54" s="85">
        <v>2026</v>
      </c>
      <c r="C54" s="85" t="s">
        <v>29</v>
      </c>
      <c r="D54" s="60" t="s">
        <v>308</v>
      </c>
      <c r="E54" s="83">
        <v>0</v>
      </c>
      <c r="F54" s="85"/>
      <c r="G54" s="112"/>
      <c r="H54" s="112"/>
      <c r="I54" s="112"/>
      <c r="J54" s="112"/>
      <c r="K54" s="112"/>
      <c r="L54" s="85">
        <v>2</v>
      </c>
      <c r="M54" s="81">
        <v>0</v>
      </c>
      <c r="N54" s="81">
        <v>0</v>
      </c>
      <c r="O54" s="95">
        <f>IF(N54=0,0,(N54*(119/113))+(68.1-72))</f>
        <v>0</v>
      </c>
      <c r="P54" s="85"/>
      <c r="Q54" s="95">
        <f>+O54+P54</f>
        <v>0</v>
      </c>
      <c r="R54" s="85"/>
      <c r="S54" s="85"/>
      <c r="T54" s="112"/>
      <c r="U54" s="112"/>
      <c r="V54" s="69"/>
      <c r="W54" s="70"/>
      <c r="X54" s="71"/>
      <c r="Y54" s="85"/>
      <c r="Z54" s="115"/>
      <c r="AA54" s="85"/>
      <c r="AB54" s="85"/>
      <c r="AC54" s="85"/>
      <c r="AD54" s="81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53"/>
      <c r="CM54" s="53"/>
      <c r="CN54" s="53"/>
      <c r="CO54" s="53"/>
    </row>
    <row r="55" spans="1:93" ht="15.75" customHeight="1" x14ac:dyDescent="0.25">
      <c r="A55" s="87">
        <f>A54+1</f>
        <v>47</v>
      </c>
      <c r="B55" s="85">
        <v>2026</v>
      </c>
      <c r="C55" s="85" t="s">
        <v>33</v>
      </c>
      <c r="D55" s="2" t="s">
        <v>58</v>
      </c>
      <c r="E55" s="83">
        <v>2</v>
      </c>
      <c r="F55" s="85"/>
      <c r="G55" s="112"/>
      <c r="H55" s="112"/>
      <c r="I55" s="112"/>
      <c r="J55" s="112"/>
      <c r="K55" s="112">
        <v>10</v>
      </c>
      <c r="L55" s="85">
        <v>20</v>
      </c>
      <c r="M55" s="81">
        <v>8.8000000000000007</v>
      </c>
      <c r="N55" s="81">
        <v>9.1</v>
      </c>
      <c r="O55" s="95">
        <f>IF(N55=0,0,(N55*(105/113))+(64.7-72))</f>
        <v>1.1557522123893822</v>
      </c>
      <c r="P55" s="85"/>
      <c r="Q55" s="95">
        <f>+O55+P55</f>
        <v>1.1557522123893822</v>
      </c>
      <c r="R55" s="85"/>
      <c r="S55" s="85"/>
      <c r="T55" s="112"/>
      <c r="U55" s="112"/>
      <c r="V55" s="85"/>
      <c r="W55" s="85"/>
      <c r="X55" s="85"/>
      <c r="Y55" s="85"/>
      <c r="Z55" s="115"/>
      <c r="AA55" s="85"/>
      <c r="AB55" s="85"/>
      <c r="AC55" s="85"/>
      <c r="AD55" s="81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53"/>
      <c r="CM55" s="53"/>
      <c r="CN55" s="53"/>
      <c r="CO55" s="53"/>
    </row>
    <row r="56" spans="1:93" ht="15.75" customHeight="1" x14ac:dyDescent="0.25">
      <c r="A56" s="87">
        <f>A55+1</f>
        <v>48</v>
      </c>
      <c r="B56" s="85">
        <v>2026</v>
      </c>
      <c r="C56" s="85" t="s">
        <v>29</v>
      </c>
      <c r="D56" s="60" t="s">
        <v>304</v>
      </c>
      <c r="E56" s="83">
        <v>0</v>
      </c>
      <c r="F56" s="85"/>
      <c r="G56" s="112"/>
      <c r="H56" s="112"/>
      <c r="I56" s="112"/>
      <c r="J56" s="112"/>
      <c r="K56" s="112"/>
      <c r="L56" s="85">
        <v>1</v>
      </c>
      <c r="M56" s="81">
        <v>0</v>
      </c>
      <c r="N56" s="81">
        <v>0</v>
      </c>
      <c r="O56" s="95">
        <f>IF(N56=0,0,(N56*(119/113))+(68.1-72))</f>
        <v>0</v>
      </c>
      <c r="P56" s="85"/>
      <c r="Q56" s="95">
        <f>+O56+P56</f>
        <v>0</v>
      </c>
      <c r="R56" s="85"/>
      <c r="S56" s="85"/>
      <c r="T56" s="112"/>
      <c r="U56" s="112"/>
      <c r="V56" s="85"/>
      <c r="W56" s="85"/>
      <c r="X56" s="85"/>
      <c r="Y56" s="85"/>
      <c r="Z56" s="115"/>
      <c r="AA56" s="85"/>
      <c r="AB56" s="85"/>
      <c r="AC56" s="85"/>
      <c r="AD56" s="81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53"/>
      <c r="CM56" s="53"/>
      <c r="CN56" s="53"/>
      <c r="CO56" s="53"/>
    </row>
    <row r="57" spans="1:93" ht="15.75" customHeight="1" x14ac:dyDescent="0.25">
      <c r="A57" s="87">
        <f>A56+1</f>
        <v>49</v>
      </c>
      <c r="B57" s="85">
        <v>2026</v>
      </c>
      <c r="C57" s="85" t="s">
        <v>33</v>
      </c>
      <c r="D57" s="2" t="s">
        <v>59</v>
      </c>
      <c r="E57" s="83">
        <v>0</v>
      </c>
      <c r="F57" s="85"/>
      <c r="G57" s="112"/>
      <c r="H57" s="112"/>
      <c r="I57" s="112"/>
      <c r="J57" s="112"/>
      <c r="K57" s="112">
        <v>10</v>
      </c>
      <c r="L57" s="85">
        <v>7</v>
      </c>
      <c r="M57" s="81">
        <v>19.399999999999999</v>
      </c>
      <c r="N57" s="81">
        <v>19.399999999999999</v>
      </c>
      <c r="O57" s="95">
        <f>IF(N57=0,0,(N57*(105/113))+(64.7-72))</f>
        <v>10.726548672566373</v>
      </c>
      <c r="P57" s="85"/>
      <c r="Q57" s="95">
        <f>+O57+P57</f>
        <v>10.726548672566373</v>
      </c>
      <c r="R57" s="85"/>
      <c r="S57" s="85"/>
      <c r="T57" s="65"/>
      <c r="U57" s="112"/>
      <c r="V57" s="85"/>
      <c r="W57" s="85"/>
      <c r="X57" s="85"/>
      <c r="Y57" s="85"/>
      <c r="Z57" s="115"/>
      <c r="AA57" s="85"/>
      <c r="AB57" s="85"/>
      <c r="AC57" s="85"/>
      <c r="AD57" s="81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53"/>
      <c r="CM57" s="53"/>
      <c r="CN57" s="53"/>
      <c r="CO57" s="53"/>
    </row>
    <row r="58" spans="1:93" ht="15.75" customHeight="1" x14ac:dyDescent="0.25">
      <c r="A58" s="87">
        <f>A57+1</f>
        <v>50</v>
      </c>
      <c r="B58" s="85">
        <v>2026</v>
      </c>
      <c r="C58" s="85" t="s">
        <v>29</v>
      </c>
      <c r="D58" s="2" t="s">
        <v>60</v>
      </c>
      <c r="E58" s="83">
        <v>0</v>
      </c>
      <c r="F58" s="85"/>
      <c r="G58" s="112"/>
      <c r="H58" s="112"/>
      <c r="I58" s="112"/>
      <c r="J58" s="112"/>
      <c r="K58" s="112"/>
      <c r="L58" s="85">
        <v>5</v>
      </c>
      <c r="M58" s="81">
        <v>13.8</v>
      </c>
      <c r="N58" s="81">
        <v>13.8</v>
      </c>
      <c r="O58" s="95">
        <f>IF(N58=0,0,(N58*(119/113))+(68.1-72))</f>
        <v>10.632743362831855</v>
      </c>
      <c r="P58" s="85">
        <v>-4</v>
      </c>
      <c r="Q58" s="95">
        <f>+O58+P58</f>
        <v>6.6327433628318548</v>
      </c>
      <c r="R58" s="85"/>
      <c r="S58" s="85"/>
      <c r="T58" s="112"/>
      <c r="U58" s="112"/>
      <c r="V58" s="85"/>
      <c r="W58" s="85"/>
      <c r="X58" s="85"/>
      <c r="Y58" s="85"/>
      <c r="Z58" s="115"/>
      <c r="AA58" s="85"/>
      <c r="AB58" s="85"/>
      <c r="AC58" s="85"/>
      <c r="AD58" s="81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53"/>
      <c r="CM58" s="53"/>
      <c r="CN58" s="53"/>
      <c r="CO58" s="53"/>
    </row>
    <row r="59" spans="1:93" ht="15.75" customHeight="1" x14ac:dyDescent="0.25">
      <c r="A59" s="87">
        <f>A58+1</f>
        <v>51</v>
      </c>
      <c r="B59" s="85">
        <v>2026</v>
      </c>
      <c r="C59" s="85" t="s">
        <v>29</v>
      </c>
      <c r="D59" s="2" t="s">
        <v>61</v>
      </c>
      <c r="E59" s="83">
        <v>0</v>
      </c>
      <c r="F59" s="85"/>
      <c r="G59" s="112"/>
      <c r="H59" s="112"/>
      <c r="I59" s="112"/>
      <c r="J59" s="112"/>
      <c r="K59" s="112">
        <v>10</v>
      </c>
      <c r="L59" s="85">
        <v>5</v>
      </c>
      <c r="M59" s="81">
        <v>16.5</v>
      </c>
      <c r="N59" s="81">
        <v>16.5</v>
      </c>
      <c r="O59" s="95">
        <f>IF(N59=0,0,(N59*(119/113))+(68.1-72))</f>
        <v>13.47610619469026</v>
      </c>
      <c r="P59" s="85">
        <v>-4</v>
      </c>
      <c r="Q59" s="95">
        <f>+O59+P59</f>
        <v>9.4761061946902601</v>
      </c>
      <c r="R59" s="88"/>
      <c r="S59" s="88"/>
      <c r="T59" s="65"/>
      <c r="U59" s="112"/>
      <c r="V59" s="85"/>
      <c r="W59" s="85"/>
      <c r="X59" s="85"/>
      <c r="Y59" s="85"/>
      <c r="Z59" s="115"/>
      <c r="AA59" s="85"/>
      <c r="AB59" s="85"/>
      <c r="AC59" s="85"/>
      <c r="AD59" s="81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53"/>
      <c r="CM59" s="53"/>
      <c r="CN59" s="53"/>
      <c r="CO59" s="53"/>
    </row>
    <row r="60" spans="1:93" ht="15.75" customHeight="1" x14ac:dyDescent="0.25">
      <c r="A60" s="87">
        <f>A59+1</f>
        <v>52</v>
      </c>
      <c r="B60" s="85">
        <v>2026</v>
      </c>
      <c r="C60" s="85" t="s">
        <v>33</v>
      </c>
      <c r="D60" s="2" t="s">
        <v>62</v>
      </c>
      <c r="E60" s="83">
        <v>0</v>
      </c>
      <c r="F60" s="85"/>
      <c r="G60" s="112"/>
      <c r="H60" s="112"/>
      <c r="I60" s="112"/>
      <c r="J60" s="112"/>
      <c r="K60" s="112">
        <v>10</v>
      </c>
      <c r="L60" s="85">
        <v>6</v>
      </c>
      <c r="M60" s="81">
        <v>17.399999999999999</v>
      </c>
      <c r="N60" s="81">
        <v>17.399999999999999</v>
      </c>
      <c r="O60" s="95">
        <f>IF(N60=0,0,(N60*(105/113))+(64.7-72))</f>
        <v>8.868141592920356</v>
      </c>
      <c r="P60" s="85"/>
      <c r="Q60" s="95">
        <f>+O60+P60</f>
        <v>8.868141592920356</v>
      </c>
      <c r="R60" s="88"/>
      <c r="S60" s="85"/>
      <c r="T60" s="112"/>
      <c r="U60" s="112"/>
      <c r="V60" s="85"/>
      <c r="W60" s="85"/>
      <c r="X60" s="85"/>
      <c r="Y60" s="85"/>
      <c r="Z60" s="115"/>
      <c r="AA60" s="85"/>
      <c r="AB60" s="85"/>
      <c r="AC60" s="85"/>
      <c r="AD60" s="81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53"/>
      <c r="CM60" s="53"/>
      <c r="CN60" s="53"/>
      <c r="CO60" s="53"/>
    </row>
    <row r="61" spans="1:93" ht="15.75" customHeight="1" x14ac:dyDescent="0.25">
      <c r="A61" s="87">
        <f>A60+1</f>
        <v>53</v>
      </c>
      <c r="B61" s="85">
        <v>2026</v>
      </c>
      <c r="C61" s="85" t="s">
        <v>33</v>
      </c>
      <c r="D61" s="2" t="s">
        <v>63</v>
      </c>
      <c r="E61" s="83">
        <v>4</v>
      </c>
      <c r="F61" s="85"/>
      <c r="G61" s="112"/>
      <c r="H61" s="112"/>
      <c r="I61" s="112"/>
      <c r="J61" s="112"/>
      <c r="K61" s="112">
        <v>10</v>
      </c>
      <c r="L61" s="85">
        <v>20</v>
      </c>
      <c r="M61" s="81">
        <v>19.8</v>
      </c>
      <c r="N61" s="81">
        <v>20.3</v>
      </c>
      <c r="O61" s="95">
        <f>IF(N61=0,0,(N61*(105/113))+(64.7-72))</f>
        <v>11.562831858407083</v>
      </c>
      <c r="P61" s="85"/>
      <c r="Q61" s="95">
        <f>+O61+P61</f>
        <v>11.562831858407083</v>
      </c>
      <c r="R61" s="88"/>
      <c r="S61" s="85"/>
      <c r="T61" s="112"/>
      <c r="U61" s="112"/>
      <c r="V61" s="88"/>
      <c r="W61" s="88"/>
      <c r="X61" s="85"/>
      <c r="Y61" s="85"/>
      <c r="Z61" s="123"/>
      <c r="AA61" s="124"/>
      <c r="AB61" s="124"/>
      <c r="AC61" s="124"/>
      <c r="AD61" s="125"/>
      <c r="AE61" s="56"/>
      <c r="AF61" s="56"/>
      <c r="AG61" s="56"/>
      <c r="AH61" s="56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</row>
    <row r="62" spans="1:93" ht="15.75" customHeight="1" x14ac:dyDescent="0.25">
      <c r="A62" s="87">
        <f>A61+1</f>
        <v>54</v>
      </c>
      <c r="B62" s="85">
        <v>2026</v>
      </c>
      <c r="C62" s="85" t="s">
        <v>33</v>
      </c>
      <c r="D62" s="2" t="s">
        <v>64</v>
      </c>
      <c r="E62" s="83">
        <v>0</v>
      </c>
      <c r="F62" s="85"/>
      <c r="G62" s="114"/>
      <c r="H62" s="112"/>
      <c r="I62" s="112"/>
      <c r="J62" s="112"/>
      <c r="K62" s="112"/>
      <c r="L62" s="85">
        <v>6</v>
      </c>
      <c r="M62" s="81">
        <v>19.2</v>
      </c>
      <c r="N62" s="81">
        <v>19.2</v>
      </c>
      <c r="O62" s="95">
        <f>IF(N62=0,0,(N62*(105/113))+(64.7-72))</f>
        <v>10.540707964601772</v>
      </c>
      <c r="P62" s="88"/>
      <c r="Q62" s="95">
        <f>+O62+P62</f>
        <v>10.540707964601772</v>
      </c>
      <c r="R62" s="88"/>
      <c r="S62" s="85"/>
      <c r="T62" s="112"/>
      <c r="U62" s="112"/>
      <c r="V62" s="126"/>
      <c r="W62" s="88"/>
      <c r="X62" s="85"/>
      <c r="Y62" s="85"/>
      <c r="Z62" s="115"/>
      <c r="AA62" s="85"/>
      <c r="AB62" s="85"/>
      <c r="AC62" s="85"/>
      <c r="AD62" s="81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53"/>
      <c r="CM62" s="53"/>
      <c r="CN62" s="53"/>
      <c r="CO62" s="53"/>
    </row>
    <row r="63" spans="1:93" ht="15.75" customHeight="1" x14ac:dyDescent="0.25">
      <c r="A63" s="87">
        <f>A62+1</f>
        <v>55</v>
      </c>
      <c r="B63" s="85">
        <v>2026</v>
      </c>
      <c r="C63" s="85" t="s">
        <v>33</v>
      </c>
      <c r="D63" s="2" t="s">
        <v>65</v>
      </c>
      <c r="E63" s="83">
        <v>0</v>
      </c>
      <c r="F63" s="85"/>
      <c r="G63" s="112"/>
      <c r="H63" s="112"/>
      <c r="I63" s="112"/>
      <c r="J63" s="112"/>
      <c r="K63" s="112"/>
      <c r="L63" s="85">
        <v>17</v>
      </c>
      <c r="M63" s="81">
        <v>33.799999999999997</v>
      </c>
      <c r="N63" s="81">
        <v>33.799999999999997</v>
      </c>
      <c r="O63" s="95">
        <f>IF(N63=0,0,(N63*(105/113))+(64.7-72))</f>
        <v>24.107079646017699</v>
      </c>
      <c r="P63" s="88"/>
      <c r="Q63" s="95">
        <f>+O63+P63</f>
        <v>24.107079646017699</v>
      </c>
      <c r="R63" s="85"/>
      <c r="S63" s="85"/>
      <c r="T63" s="112"/>
      <c r="U63" s="112"/>
      <c r="V63" s="85"/>
      <c r="W63" s="85"/>
      <c r="X63" s="85"/>
      <c r="Y63" s="85"/>
      <c r="Z63" s="115"/>
      <c r="AA63" s="85"/>
      <c r="AB63" s="85"/>
      <c r="AC63" s="85"/>
      <c r="AD63" s="81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53"/>
      <c r="CM63" s="53"/>
      <c r="CN63" s="53"/>
      <c r="CO63" s="53"/>
    </row>
    <row r="64" spans="1:93" ht="15.75" customHeight="1" x14ac:dyDescent="0.25">
      <c r="A64" s="87">
        <f>A63+1</f>
        <v>56</v>
      </c>
      <c r="B64" s="85">
        <v>2026</v>
      </c>
      <c r="C64" s="85" t="s">
        <v>29</v>
      </c>
      <c r="D64" s="2" t="s">
        <v>66</v>
      </c>
      <c r="E64" s="83">
        <v>0</v>
      </c>
      <c r="F64" s="85"/>
      <c r="G64" s="112"/>
      <c r="H64" s="112"/>
      <c r="I64" s="112"/>
      <c r="J64" s="112"/>
      <c r="K64" s="112"/>
      <c r="L64" s="85">
        <v>17</v>
      </c>
      <c r="M64" s="81">
        <v>13</v>
      </c>
      <c r="N64" s="81">
        <v>13</v>
      </c>
      <c r="O64" s="95">
        <f>IF(N64=0,0,(N64*(119/113))+(68.1-72))</f>
        <v>9.7902654867256587</v>
      </c>
      <c r="P64" s="88"/>
      <c r="Q64" s="95">
        <f>+O64+P64</f>
        <v>9.7902654867256587</v>
      </c>
      <c r="R64" s="85"/>
      <c r="S64" s="85"/>
      <c r="T64" s="112"/>
      <c r="U64" s="114"/>
      <c r="V64" s="85"/>
      <c r="W64" s="85"/>
      <c r="X64" s="85"/>
      <c r="Y64" s="85"/>
      <c r="Z64" s="115"/>
      <c r="AA64" s="85"/>
      <c r="AB64" s="85"/>
      <c r="AC64" s="85"/>
      <c r="AD64" s="81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53"/>
      <c r="CM64" s="53"/>
      <c r="CN64" s="53"/>
      <c r="CO64" s="53"/>
    </row>
    <row r="65" spans="1:93" ht="15.75" customHeight="1" x14ac:dyDescent="0.25">
      <c r="A65" s="87">
        <f>A64+1</f>
        <v>57</v>
      </c>
      <c r="B65" s="85">
        <v>2026</v>
      </c>
      <c r="C65" s="88" t="s">
        <v>29</v>
      </c>
      <c r="D65" s="55" t="s">
        <v>67</v>
      </c>
      <c r="E65" s="83">
        <v>1</v>
      </c>
      <c r="F65" s="85"/>
      <c r="G65" s="112"/>
      <c r="H65" s="112"/>
      <c r="I65" s="114"/>
      <c r="J65" s="114"/>
      <c r="K65" s="114">
        <v>10</v>
      </c>
      <c r="L65" s="88">
        <v>20</v>
      </c>
      <c r="M65" s="81">
        <v>14.9</v>
      </c>
      <c r="N65" s="81">
        <v>14.9</v>
      </c>
      <c r="O65" s="95">
        <f>IF(N65=0,0,(N65*(119/113))+(68.1-72))</f>
        <v>11.791150442477871</v>
      </c>
      <c r="P65" s="88"/>
      <c r="Q65" s="95">
        <f>+O65+P65</f>
        <v>11.791150442477871</v>
      </c>
      <c r="R65" s="88"/>
      <c r="S65" s="85"/>
      <c r="T65" s="112"/>
      <c r="U65" s="112"/>
      <c r="V65" s="85"/>
      <c r="W65" s="85"/>
      <c r="X65" s="85"/>
      <c r="Y65" s="85"/>
      <c r="Z65" s="115"/>
      <c r="AA65" s="85"/>
      <c r="AB65" s="85"/>
      <c r="AC65" s="85"/>
      <c r="AD65" s="81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53"/>
      <c r="CM65" s="53"/>
      <c r="CN65" s="53"/>
      <c r="CO65" s="53"/>
    </row>
    <row r="66" spans="1:93" ht="15.75" customHeight="1" x14ac:dyDescent="0.25">
      <c r="A66" s="87">
        <f>A65+1</f>
        <v>58</v>
      </c>
      <c r="B66" s="88">
        <v>2026</v>
      </c>
      <c r="C66" s="85" t="s">
        <v>29</v>
      </c>
      <c r="D66" s="2" t="s">
        <v>68</v>
      </c>
      <c r="E66" s="83">
        <v>2</v>
      </c>
      <c r="F66" s="88"/>
      <c r="G66" s="114"/>
      <c r="H66" s="114"/>
      <c r="I66" s="112"/>
      <c r="J66" s="112"/>
      <c r="K66" s="112">
        <v>10</v>
      </c>
      <c r="L66" s="85">
        <v>20</v>
      </c>
      <c r="M66" s="81">
        <v>16.2</v>
      </c>
      <c r="N66" s="81">
        <v>16.399999999999999</v>
      </c>
      <c r="O66" s="95">
        <f>IF(N66=0,0,(N66*(119/113))+(68.1-72))</f>
        <v>13.370796460176987</v>
      </c>
      <c r="P66" s="85"/>
      <c r="Q66" s="95">
        <f>+O66+P66</f>
        <v>13.370796460176987</v>
      </c>
      <c r="R66" s="88"/>
      <c r="S66" s="85"/>
      <c r="T66" s="112"/>
      <c r="U66" s="112"/>
      <c r="V66" s="85"/>
      <c r="W66" s="85"/>
      <c r="X66" s="85"/>
      <c r="Y66" s="85"/>
      <c r="Z66" s="115"/>
      <c r="AA66" s="85"/>
      <c r="AB66" s="85"/>
      <c r="AC66" s="85"/>
      <c r="AD66" s="81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53"/>
      <c r="CM66" s="53"/>
      <c r="CN66" s="53"/>
      <c r="CO66" s="53"/>
    </row>
    <row r="67" spans="1:93" ht="15.75" customHeight="1" x14ac:dyDescent="0.25">
      <c r="A67" s="87">
        <f>A66+1</f>
        <v>59</v>
      </c>
      <c r="B67" s="88">
        <v>2026</v>
      </c>
      <c r="C67" s="85" t="s">
        <v>29</v>
      </c>
      <c r="D67" s="21" t="s">
        <v>272</v>
      </c>
      <c r="E67" s="83">
        <v>3</v>
      </c>
      <c r="F67" s="88"/>
      <c r="G67" s="114"/>
      <c r="H67" s="114"/>
      <c r="I67" s="112"/>
      <c r="J67" s="112"/>
      <c r="K67" s="112">
        <v>10</v>
      </c>
      <c r="L67" s="85">
        <v>20</v>
      </c>
      <c r="M67" s="81">
        <v>21.7</v>
      </c>
      <c r="N67" s="81">
        <v>21.5</v>
      </c>
      <c r="O67" s="95">
        <f>IF(N67=0,0,(N67*(119/113))+(68.1-72))</f>
        <v>18.741592920353977</v>
      </c>
      <c r="P67" s="85"/>
      <c r="Q67" s="95">
        <f>+O67+P67</f>
        <v>18.741592920353977</v>
      </c>
      <c r="R67" s="88"/>
      <c r="S67" s="85"/>
      <c r="T67" s="112"/>
      <c r="U67" s="112"/>
      <c r="V67" s="85"/>
      <c r="W67" s="85"/>
      <c r="X67" s="85"/>
      <c r="Y67" s="85"/>
      <c r="Z67" s="115"/>
      <c r="AA67" s="85"/>
      <c r="AB67" s="85"/>
      <c r="AC67" s="85"/>
      <c r="AD67" s="81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53"/>
      <c r="CM67" s="53"/>
      <c r="CN67" s="53"/>
      <c r="CO67" s="53"/>
    </row>
    <row r="68" spans="1:93" ht="15.75" customHeight="1" x14ac:dyDescent="0.25">
      <c r="A68" s="87">
        <f>A67+1</f>
        <v>60</v>
      </c>
      <c r="B68" s="88">
        <v>2026</v>
      </c>
      <c r="C68" s="85" t="s">
        <v>29</v>
      </c>
      <c r="D68" s="2" t="s">
        <v>265</v>
      </c>
      <c r="E68" s="83">
        <v>0</v>
      </c>
      <c r="F68" s="88"/>
      <c r="G68" s="114"/>
      <c r="H68" s="114"/>
      <c r="I68" s="112"/>
      <c r="J68" s="112"/>
      <c r="K68" s="112"/>
      <c r="L68" s="85">
        <v>5</v>
      </c>
      <c r="M68" s="81">
        <v>11.4</v>
      </c>
      <c r="N68" s="81">
        <v>11.4</v>
      </c>
      <c r="O68" s="95">
        <f>IF(N68=0,0,(N68*(119/113))+(68.1-72))</f>
        <v>8.1053097345132699</v>
      </c>
      <c r="P68" s="85">
        <v>-4</v>
      </c>
      <c r="Q68" s="95">
        <f>+O68+P68</f>
        <v>4.1053097345132699</v>
      </c>
      <c r="R68" s="88"/>
      <c r="S68" s="85"/>
      <c r="T68" s="112"/>
      <c r="U68" s="112"/>
      <c r="V68" s="85"/>
      <c r="W68" s="85"/>
      <c r="X68" s="85"/>
      <c r="Y68" s="85"/>
      <c r="Z68" s="115"/>
      <c r="AA68" s="85"/>
      <c r="AB68" s="85"/>
      <c r="AC68" s="85"/>
      <c r="AD68" s="81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53"/>
      <c r="CM68" s="53"/>
      <c r="CN68" s="53"/>
      <c r="CO68" s="53"/>
    </row>
    <row r="69" spans="1:93" ht="15.75" customHeight="1" x14ac:dyDescent="0.25">
      <c r="A69" s="87">
        <f>A68+1</f>
        <v>61</v>
      </c>
      <c r="B69" s="85">
        <v>2026</v>
      </c>
      <c r="C69" s="85" t="s">
        <v>33</v>
      </c>
      <c r="D69" s="6" t="s">
        <v>69</v>
      </c>
      <c r="E69" s="83">
        <v>0</v>
      </c>
      <c r="F69" s="85"/>
      <c r="G69" s="112"/>
      <c r="H69" s="112"/>
      <c r="I69" s="112"/>
      <c r="J69" s="112"/>
      <c r="K69" s="112">
        <v>10</v>
      </c>
      <c r="L69" s="85">
        <v>13</v>
      </c>
      <c r="M69" s="81">
        <v>21</v>
      </c>
      <c r="N69" s="81">
        <v>21</v>
      </c>
      <c r="O69" s="95">
        <f>IF(N69=0,0,(N69*(105/113))+(64.7-72))</f>
        <v>12.213274336283188</v>
      </c>
      <c r="P69" s="85"/>
      <c r="Q69" s="95">
        <f>+O69+P69</f>
        <v>12.213274336283188</v>
      </c>
      <c r="R69" s="85"/>
      <c r="S69" s="85"/>
      <c r="T69" s="112"/>
      <c r="U69" s="112"/>
      <c r="V69" s="85"/>
      <c r="W69" s="85"/>
      <c r="X69" s="85"/>
      <c r="Y69" s="85"/>
      <c r="Z69" s="115"/>
      <c r="AA69" s="85"/>
      <c r="AB69" s="85"/>
      <c r="AC69" s="85"/>
      <c r="AD69" s="81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53"/>
      <c r="CM69" s="53"/>
      <c r="CN69" s="53"/>
      <c r="CO69" s="53"/>
    </row>
    <row r="70" spans="1:93" ht="15.75" customHeight="1" x14ac:dyDescent="0.25">
      <c r="A70" s="87">
        <f>A69+1</f>
        <v>62</v>
      </c>
      <c r="B70" s="85">
        <v>2026</v>
      </c>
      <c r="C70" s="85" t="s">
        <v>29</v>
      </c>
      <c r="D70" s="6" t="s">
        <v>70</v>
      </c>
      <c r="E70" s="83">
        <v>0</v>
      </c>
      <c r="F70" s="85"/>
      <c r="G70" s="112"/>
      <c r="H70" s="112"/>
      <c r="I70" s="112"/>
      <c r="J70" s="112"/>
      <c r="K70" s="112">
        <v>10</v>
      </c>
      <c r="L70" s="85">
        <v>20</v>
      </c>
      <c r="M70" s="81">
        <v>21.4</v>
      </c>
      <c r="N70" s="81">
        <v>21.4</v>
      </c>
      <c r="O70" s="95">
        <f>IF(N70=0,0,(N70*(119/113))+(68.1-72))</f>
        <v>18.636283185840703</v>
      </c>
      <c r="P70" s="85"/>
      <c r="Q70" s="95">
        <f>+O70+P70</f>
        <v>18.636283185840703</v>
      </c>
      <c r="R70" s="85"/>
      <c r="S70" s="85"/>
      <c r="T70" s="112"/>
      <c r="U70" s="112"/>
      <c r="V70" s="85"/>
      <c r="W70" s="85"/>
      <c r="X70" s="85"/>
      <c r="Y70" s="85"/>
      <c r="Z70" s="115"/>
      <c r="AA70" s="85"/>
      <c r="AB70" s="85"/>
      <c r="AC70" s="85"/>
      <c r="AD70" s="81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53"/>
      <c r="CM70" s="53"/>
      <c r="CN70" s="53"/>
      <c r="CO70" s="53"/>
    </row>
    <row r="71" spans="1:93" ht="15.75" customHeight="1" x14ac:dyDescent="0.25">
      <c r="A71" s="87">
        <f>A70+1</f>
        <v>63</v>
      </c>
      <c r="B71" s="85">
        <v>2026</v>
      </c>
      <c r="C71" s="85" t="s">
        <v>33</v>
      </c>
      <c r="D71" s="2" t="s">
        <v>71</v>
      </c>
      <c r="E71" s="83">
        <v>0</v>
      </c>
      <c r="F71" s="85"/>
      <c r="G71" s="112"/>
      <c r="H71" s="114"/>
      <c r="I71" s="112"/>
      <c r="J71" s="112"/>
      <c r="K71" s="112">
        <v>10</v>
      </c>
      <c r="L71" s="85">
        <v>20</v>
      </c>
      <c r="M71" s="81">
        <v>19.8</v>
      </c>
      <c r="N71" s="81">
        <v>19.8</v>
      </c>
      <c r="O71" s="95">
        <f>IF(N71=0,0,(N71*(105/113))+(64.7-72))</f>
        <v>11.09823008849558</v>
      </c>
      <c r="P71" s="85"/>
      <c r="Q71" s="95">
        <f>+O71+P71</f>
        <v>11.09823008849558</v>
      </c>
      <c r="R71" s="85"/>
      <c r="S71" s="85"/>
      <c r="T71" s="112"/>
      <c r="U71" s="112"/>
      <c r="V71" s="85"/>
      <c r="W71" s="85"/>
      <c r="X71" s="85"/>
      <c r="Y71" s="85"/>
      <c r="Z71" s="115"/>
      <c r="AA71" s="85"/>
      <c r="AB71" s="85"/>
      <c r="AC71" s="85"/>
      <c r="AD71" s="81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53"/>
      <c r="CM71" s="53"/>
      <c r="CN71" s="53"/>
      <c r="CO71" s="53"/>
    </row>
    <row r="72" spans="1:93" ht="15.75" customHeight="1" x14ac:dyDescent="0.25">
      <c r="A72" s="87">
        <f>A71+1</f>
        <v>64</v>
      </c>
      <c r="B72" s="85">
        <v>2026</v>
      </c>
      <c r="C72" s="85" t="s">
        <v>29</v>
      </c>
      <c r="D72" s="2" t="s">
        <v>72</v>
      </c>
      <c r="E72" s="83">
        <v>0</v>
      </c>
      <c r="F72" s="85"/>
      <c r="G72" s="112"/>
      <c r="H72" s="112"/>
      <c r="I72" s="112"/>
      <c r="J72" s="112"/>
      <c r="K72" s="112">
        <v>10</v>
      </c>
      <c r="L72" s="85">
        <v>6</v>
      </c>
      <c r="M72" s="81">
        <v>17.7</v>
      </c>
      <c r="N72" s="81">
        <v>17.7</v>
      </c>
      <c r="O72" s="95">
        <f>IF(N72=0,0,(N72*(119/113))+(68.1-72))</f>
        <v>14.739823008849552</v>
      </c>
      <c r="P72" s="85"/>
      <c r="Q72" s="95">
        <f>+O72+P72</f>
        <v>14.739823008849552</v>
      </c>
      <c r="R72" s="85"/>
      <c r="S72" s="85"/>
      <c r="T72" s="112"/>
      <c r="U72" s="112"/>
      <c r="V72" s="90"/>
      <c r="W72" s="85"/>
      <c r="X72" s="85"/>
      <c r="Y72" s="85"/>
      <c r="Z72" s="115"/>
      <c r="AA72" s="85"/>
      <c r="AB72" s="85"/>
      <c r="AC72" s="85"/>
      <c r="AD72" s="81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53"/>
      <c r="CM72" s="53"/>
      <c r="CN72" s="53"/>
      <c r="CO72" s="53"/>
    </row>
    <row r="73" spans="1:93" ht="15.75" customHeight="1" x14ac:dyDescent="0.25">
      <c r="A73" s="87">
        <f>A72+1</f>
        <v>65</v>
      </c>
      <c r="B73" s="85">
        <v>2026</v>
      </c>
      <c r="C73" s="85" t="s">
        <v>33</v>
      </c>
      <c r="D73" s="2" t="s">
        <v>73</v>
      </c>
      <c r="E73" s="83">
        <v>2</v>
      </c>
      <c r="F73" s="85"/>
      <c r="G73" s="112"/>
      <c r="H73" s="112"/>
      <c r="I73" s="112"/>
      <c r="J73" s="112"/>
      <c r="K73" s="112">
        <v>10</v>
      </c>
      <c r="L73" s="85">
        <v>20</v>
      </c>
      <c r="M73" s="81">
        <v>12.8</v>
      </c>
      <c r="N73" s="81">
        <v>13.2</v>
      </c>
      <c r="O73" s="95">
        <f>IF(N73=0,0,(N73*(105/113))+(64.7-72))</f>
        <v>4.9654867256637196</v>
      </c>
      <c r="P73" s="85"/>
      <c r="Q73" s="95">
        <f>+O73+P73</f>
        <v>4.9654867256637196</v>
      </c>
      <c r="R73" s="85"/>
      <c r="S73" s="85"/>
      <c r="T73" s="112"/>
      <c r="U73" s="112"/>
      <c r="V73" s="85"/>
      <c r="W73" s="85"/>
      <c r="X73" s="85"/>
      <c r="Y73" s="85"/>
      <c r="Z73" s="115"/>
      <c r="AA73" s="85"/>
      <c r="AB73" s="85"/>
      <c r="AC73" s="85"/>
      <c r="AD73" s="81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53"/>
      <c r="CM73" s="53"/>
      <c r="CN73" s="53"/>
      <c r="CO73" s="53"/>
    </row>
    <row r="74" spans="1:93" ht="15.75" customHeight="1" x14ac:dyDescent="0.25">
      <c r="A74" s="87">
        <f>A73+1</f>
        <v>66</v>
      </c>
      <c r="B74" s="85">
        <v>2026</v>
      </c>
      <c r="C74" s="85" t="s">
        <v>33</v>
      </c>
      <c r="D74" s="2" t="s">
        <v>271</v>
      </c>
      <c r="E74" s="83">
        <v>3</v>
      </c>
      <c r="F74" s="85"/>
      <c r="G74" s="112"/>
      <c r="H74" s="112"/>
      <c r="I74" s="112"/>
      <c r="J74" s="112"/>
      <c r="K74" s="112">
        <v>10</v>
      </c>
      <c r="L74" s="85">
        <v>20</v>
      </c>
      <c r="M74" s="81">
        <v>12.2</v>
      </c>
      <c r="N74" s="81">
        <v>12.2</v>
      </c>
      <c r="O74" s="95">
        <f>IF(N74=0,0,(N74*(105/113))+(64.7-72))</f>
        <v>4.0362831858407109</v>
      </c>
      <c r="P74" s="85"/>
      <c r="Q74" s="95">
        <f>+O74+P74</f>
        <v>4.0362831858407109</v>
      </c>
      <c r="R74" s="85"/>
      <c r="S74" s="85"/>
      <c r="T74" s="112"/>
      <c r="U74" s="112"/>
      <c r="V74" s="85"/>
      <c r="W74" s="85"/>
      <c r="X74" s="85"/>
      <c r="Y74" s="85"/>
      <c r="Z74" s="115"/>
      <c r="AA74" s="85"/>
      <c r="AB74" s="85"/>
      <c r="AC74" s="85"/>
      <c r="AD74" s="81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53"/>
      <c r="CM74" s="53"/>
      <c r="CN74" s="53"/>
      <c r="CO74" s="53"/>
    </row>
    <row r="75" spans="1:93" ht="15.75" customHeight="1" x14ac:dyDescent="0.25">
      <c r="A75" s="87">
        <f>A74+1</f>
        <v>67</v>
      </c>
      <c r="B75" s="85">
        <v>2026</v>
      </c>
      <c r="C75" s="85" t="s">
        <v>33</v>
      </c>
      <c r="D75" s="2" t="s">
        <v>74</v>
      </c>
      <c r="E75" s="83">
        <v>2</v>
      </c>
      <c r="F75" s="85"/>
      <c r="G75" s="112"/>
      <c r="H75" s="112"/>
      <c r="I75" s="112"/>
      <c r="J75" s="112"/>
      <c r="K75" s="112">
        <v>10</v>
      </c>
      <c r="L75" s="85">
        <v>20</v>
      </c>
      <c r="M75" s="81">
        <v>20.8</v>
      </c>
      <c r="N75" s="81">
        <v>20.6</v>
      </c>
      <c r="O75" s="95">
        <f>IF(N75=0,0,(N75*(105/113))+(64.7-72))</f>
        <v>11.841592920353985</v>
      </c>
      <c r="P75" s="85"/>
      <c r="Q75" s="95">
        <f>+O75+P75</f>
        <v>11.841592920353985</v>
      </c>
      <c r="R75" s="85"/>
      <c r="S75" s="85"/>
      <c r="T75" s="112"/>
      <c r="U75" s="112"/>
      <c r="V75" s="85"/>
      <c r="W75" s="85"/>
      <c r="X75" s="85"/>
      <c r="Y75" s="85"/>
      <c r="Z75" s="115"/>
      <c r="AA75" s="85"/>
      <c r="AB75" s="85"/>
      <c r="AC75" s="85"/>
      <c r="AD75" s="81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53"/>
      <c r="CM75" s="53"/>
      <c r="CN75" s="53"/>
      <c r="CO75" s="53"/>
    </row>
    <row r="76" spans="1:93" ht="15.75" customHeight="1" x14ac:dyDescent="0.25">
      <c r="A76" s="87">
        <f>A75+1</f>
        <v>68</v>
      </c>
      <c r="B76" s="85">
        <v>2026</v>
      </c>
      <c r="C76" s="85" t="s">
        <v>29</v>
      </c>
      <c r="D76" s="2" t="s">
        <v>75</v>
      </c>
      <c r="E76" s="83">
        <v>1</v>
      </c>
      <c r="F76" s="85"/>
      <c r="G76" s="112"/>
      <c r="H76" s="112"/>
      <c r="I76" s="112"/>
      <c r="J76" s="112"/>
      <c r="K76" s="112">
        <v>10</v>
      </c>
      <c r="L76" s="85">
        <v>20</v>
      </c>
      <c r="M76" s="81">
        <v>17.600000000000001</v>
      </c>
      <c r="N76" s="81">
        <v>17.600000000000001</v>
      </c>
      <c r="O76" s="95">
        <f>IF(N76=0,0,(N76*(119/113))+(68.1-72))</f>
        <v>14.634513274336282</v>
      </c>
      <c r="P76" s="85"/>
      <c r="Q76" s="95">
        <f>+O76+P76</f>
        <v>14.634513274336282</v>
      </c>
      <c r="R76" s="85"/>
      <c r="S76" s="88"/>
      <c r="T76" s="112"/>
      <c r="U76" s="112"/>
      <c r="V76" s="85"/>
      <c r="W76" s="85"/>
      <c r="X76" s="85"/>
      <c r="Y76" s="85"/>
      <c r="Z76" s="115"/>
      <c r="AA76" s="85"/>
      <c r="AB76" s="85"/>
      <c r="AC76" s="85"/>
      <c r="AD76" s="81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53"/>
      <c r="CM76" s="53"/>
      <c r="CN76" s="53"/>
      <c r="CO76" s="53"/>
    </row>
    <row r="77" spans="1:93" ht="15.75" customHeight="1" x14ac:dyDescent="0.25">
      <c r="A77" s="87">
        <f>A76+1</f>
        <v>69</v>
      </c>
      <c r="B77" s="85">
        <v>2026</v>
      </c>
      <c r="C77" s="85" t="s">
        <v>29</v>
      </c>
      <c r="D77" s="2" t="s">
        <v>278</v>
      </c>
      <c r="E77" s="83">
        <v>0</v>
      </c>
      <c r="F77" s="85"/>
      <c r="G77" s="112"/>
      <c r="H77" s="112"/>
      <c r="I77" s="112"/>
      <c r="J77" s="112"/>
      <c r="K77" s="112">
        <v>10</v>
      </c>
      <c r="L77" s="85">
        <v>5</v>
      </c>
      <c r="M77" s="81">
        <v>23</v>
      </c>
      <c r="N77" s="81">
        <v>23</v>
      </c>
      <c r="O77" s="95">
        <f>IF(N77=0,0,(N77*(119/113))+(68.1-72))</f>
        <v>20.321238938053092</v>
      </c>
      <c r="P77" s="85">
        <v>-4</v>
      </c>
      <c r="Q77" s="95">
        <f>+O77+P77</f>
        <v>16.321238938053092</v>
      </c>
      <c r="R77" s="85"/>
      <c r="S77" s="88"/>
      <c r="T77" s="112"/>
      <c r="U77" s="112"/>
      <c r="V77" s="85"/>
      <c r="W77" s="85"/>
      <c r="X77" s="85"/>
      <c r="Y77" s="85"/>
      <c r="Z77" s="115"/>
      <c r="AA77" s="85"/>
      <c r="AB77" s="85"/>
      <c r="AC77" s="85"/>
      <c r="AD77" s="81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53"/>
      <c r="CM77" s="53"/>
      <c r="CN77" s="53"/>
      <c r="CO77" s="53"/>
    </row>
    <row r="78" spans="1:93" ht="15.75" customHeight="1" x14ac:dyDescent="0.25">
      <c r="A78" s="87">
        <f>A77+1</f>
        <v>70</v>
      </c>
      <c r="B78" s="85">
        <v>2026</v>
      </c>
      <c r="C78" s="85" t="s">
        <v>29</v>
      </c>
      <c r="D78" s="60" t="s">
        <v>289</v>
      </c>
      <c r="E78" s="83">
        <v>0</v>
      </c>
      <c r="F78" s="85"/>
      <c r="G78" s="112"/>
      <c r="H78" s="112"/>
      <c r="I78" s="112"/>
      <c r="J78" s="112"/>
      <c r="K78" s="112"/>
      <c r="L78" s="85">
        <v>2</v>
      </c>
      <c r="M78" s="81">
        <v>0</v>
      </c>
      <c r="N78" s="81">
        <v>0</v>
      </c>
      <c r="O78" s="95">
        <f>IF(N78=0,0,(N78*(119/113))+(68.1-72))</f>
        <v>0</v>
      </c>
      <c r="P78" s="85"/>
      <c r="Q78" s="95">
        <f>+O78+P78</f>
        <v>0</v>
      </c>
      <c r="R78" s="85"/>
      <c r="S78" s="88"/>
      <c r="T78" s="112"/>
      <c r="U78" s="112"/>
      <c r="V78" s="85"/>
      <c r="W78" s="85"/>
      <c r="X78" s="85"/>
      <c r="Y78" s="85"/>
      <c r="Z78" s="115"/>
      <c r="AA78" s="85"/>
      <c r="AB78" s="85"/>
      <c r="AC78" s="85"/>
      <c r="AD78" s="81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53"/>
      <c r="CM78" s="53"/>
      <c r="CN78" s="53"/>
      <c r="CO78" s="53"/>
    </row>
    <row r="79" spans="1:93" ht="15.75" customHeight="1" x14ac:dyDescent="0.25">
      <c r="A79" s="87">
        <f>A78+1</f>
        <v>71</v>
      </c>
      <c r="B79" s="85">
        <v>2026</v>
      </c>
      <c r="C79" s="85" t="s">
        <v>29</v>
      </c>
      <c r="D79" s="60" t="s">
        <v>344</v>
      </c>
      <c r="E79" s="83">
        <v>0</v>
      </c>
      <c r="F79" s="85"/>
      <c r="G79" s="112"/>
      <c r="H79" s="112"/>
      <c r="I79" s="112"/>
      <c r="J79" s="112"/>
      <c r="K79" s="112"/>
      <c r="L79" s="85">
        <v>1</v>
      </c>
      <c r="M79" s="81">
        <v>0</v>
      </c>
      <c r="N79" s="81">
        <v>0</v>
      </c>
      <c r="O79" s="95">
        <f>IF(N79=0,0,(N79*(119/113))+(68.1-72))</f>
        <v>0</v>
      </c>
      <c r="P79" s="85"/>
      <c r="Q79" s="95">
        <f>+O79+P79</f>
        <v>0</v>
      </c>
      <c r="R79" s="85"/>
      <c r="S79" s="88"/>
      <c r="T79" s="112"/>
      <c r="U79" s="102"/>
      <c r="V79" s="127"/>
      <c r="W79" s="90"/>
      <c r="X79" s="85"/>
      <c r="Y79" s="85"/>
      <c r="Z79" s="115"/>
      <c r="AA79" s="85"/>
      <c r="AB79" s="85"/>
      <c r="AC79" s="85"/>
      <c r="AD79" s="81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53"/>
      <c r="CM79" s="53"/>
      <c r="CN79" s="53"/>
      <c r="CO79" s="53"/>
    </row>
    <row r="80" spans="1:93" ht="15.75" customHeight="1" x14ac:dyDescent="0.25">
      <c r="A80" s="87">
        <f>A79+1</f>
        <v>72</v>
      </c>
      <c r="B80" s="85">
        <v>2026</v>
      </c>
      <c r="C80" s="85" t="s">
        <v>33</v>
      </c>
      <c r="D80" s="2" t="s">
        <v>76</v>
      </c>
      <c r="E80" s="83">
        <v>4</v>
      </c>
      <c r="F80" s="85"/>
      <c r="G80" s="112"/>
      <c r="H80" s="112"/>
      <c r="I80" s="112"/>
      <c r="J80" s="112"/>
      <c r="K80" s="112">
        <v>10</v>
      </c>
      <c r="L80" s="85">
        <v>20</v>
      </c>
      <c r="M80" s="81">
        <v>14</v>
      </c>
      <c r="N80" s="81">
        <v>14.2</v>
      </c>
      <c r="O80" s="95">
        <f>IF(N80=0,0,(N80*(105/113))+(64.7-72))</f>
        <v>5.8946902654867284</v>
      </c>
      <c r="P80" s="85"/>
      <c r="Q80" s="95">
        <f>+O80+P80</f>
        <v>5.8946902654867284</v>
      </c>
      <c r="R80" s="85"/>
      <c r="S80" s="85"/>
      <c r="T80" s="112"/>
      <c r="U80" s="112"/>
      <c r="V80" s="85"/>
      <c r="W80" s="85"/>
      <c r="X80" s="85"/>
      <c r="Y80" s="85"/>
      <c r="Z80" s="115"/>
      <c r="AA80" s="85"/>
      <c r="AB80" s="85"/>
      <c r="AC80" s="85"/>
      <c r="AD80" s="81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53"/>
      <c r="CM80" s="53"/>
      <c r="CN80" s="53"/>
      <c r="CO80" s="53"/>
    </row>
    <row r="81" spans="1:93" ht="15.75" customHeight="1" x14ac:dyDescent="0.25">
      <c r="A81" s="87">
        <f>A80+1</f>
        <v>73</v>
      </c>
      <c r="B81" s="85">
        <v>2026</v>
      </c>
      <c r="C81" s="85" t="s">
        <v>33</v>
      </c>
      <c r="D81" s="2" t="s">
        <v>323</v>
      </c>
      <c r="E81" s="83">
        <v>1</v>
      </c>
      <c r="F81" s="85"/>
      <c r="G81" s="112"/>
      <c r="H81" s="112"/>
      <c r="I81" s="112"/>
      <c r="J81" s="112"/>
      <c r="K81" s="112">
        <v>10</v>
      </c>
      <c r="L81" s="85">
        <v>11</v>
      </c>
      <c r="M81" s="81">
        <v>15.9</v>
      </c>
      <c r="N81" s="81">
        <v>15.9</v>
      </c>
      <c r="O81" s="95">
        <f>IF(N81=0,0,(N81*(105/113))+(64.7-72))</f>
        <v>7.4743362831858438</v>
      </c>
      <c r="P81" s="85"/>
      <c r="Q81" s="95">
        <f>+O81+P81</f>
        <v>7.4743362831858438</v>
      </c>
      <c r="R81" s="85"/>
      <c r="S81" s="85"/>
      <c r="T81" s="112"/>
      <c r="U81" s="112"/>
      <c r="V81" s="102"/>
      <c r="W81" s="90"/>
      <c r="X81" s="90"/>
      <c r="Y81" s="90"/>
      <c r="Z81" s="119"/>
      <c r="AA81" s="90"/>
      <c r="AB81" s="90"/>
      <c r="AC81" s="85"/>
      <c r="AD81" s="81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53"/>
      <c r="CM81" s="53"/>
      <c r="CN81" s="53"/>
      <c r="CO81" s="53"/>
    </row>
    <row r="82" spans="1:93" ht="16.5" customHeight="1" x14ac:dyDescent="0.25">
      <c r="A82" s="87">
        <f>A81+1</f>
        <v>74</v>
      </c>
      <c r="B82" s="85">
        <v>2026</v>
      </c>
      <c r="C82" s="85" t="s">
        <v>29</v>
      </c>
      <c r="D82" s="2" t="s">
        <v>77</v>
      </c>
      <c r="E82" s="83">
        <v>1</v>
      </c>
      <c r="F82" s="88"/>
      <c r="G82" s="112"/>
      <c r="H82" s="112"/>
      <c r="I82" s="112"/>
      <c r="J82" s="112"/>
      <c r="K82" s="112">
        <v>10</v>
      </c>
      <c r="L82" s="85">
        <v>20</v>
      </c>
      <c r="M82" s="81">
        <v>11.5</v>
      </c>
      <c r="N82" s="81">
        <v>11.5</v>
      </c>
      <c r="O82" s="95">
        <f>IF(N82=0,0,(N82*(119/113))+(68.1-72))</f>
        <v>8.2106194690265433</v>
      </c>
      <c r="P82" s="85"/>
      <c r="Q82" s="95">
        <f>+O82+P82</f>
        <v>8.2106194690265433</v>
      </c>
      <c r="R82" s="85"/>
      <c r="S82" s="88"/>
      <c r="T82" s="112"/>
      <c r="U82" s="112"/>
      <c r="V82" s="112"/>
      <c r="W82" s="85"/>
      <c r="X82" s="85"/>
      <c r="Y82" s="85"/>
      <c r="Z82" s="115"/>
      <c r="AA82" s="85"/>
      <c r="AB82" s="85"/>
      <c r="AC82" s="85"/>
      <c r="AD82" s="81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53"/>
      <c r="CM82" s="53"/>
      <c r="CN82" s="53"/>
      <c r="CO82" s="53"/>
    </row>
    <row r="83" spans="1:93" ht="15.75" customHeight="1" x14ac:dyDescent="0.25">
      <c r="A83" s="87">
        <f>A82+1</f>
        <v>75</v>
      </c>
      <c r="B83" s="85">
        <v>2026</v>
      </c>
      <c r="C83" s="85" t="s">
        <v>29</v>
      </c>
      <c r="D83" s="2" t="s">
        <v>78</v>
      </c>
      <c r="E83" s="83">
        <v>1</v>
      </c>
      <c r="F83" s="85"/>
      <c r="G83" s="112"/>
      <c r="H83" s="112"/>
      <c r="I83" s="112"/>
      <c r="J83" s="112"/>
      <c r="K83" s="112">
        <v>10</v>
      </c>
      <c r="L83" s="85">
        <v>20</v>
      </c>
      <c r="M83" s="81">
        <v>12.1</v>
      </c>
      <c r="N83" s="81">
        <v>11</v>
      </c>
      <c r="O83" s="95">
        <f>IF(N83=0,0,(N83*(119/113))+(68.1-72))</f>
        <v>7.6840707964601727</v>
      </c>
      <c r="P83" s="85"/>
      <c r="Q83" s="95">
        <f>+O83+P83</f>
        <v>7.6840707964601727</v>
      </c>
      <c r="R83" s="85"/>
      <c r="S83" s="85"/>
      <c r="T83" s="112"/>
      <c r="U83" s="112"/>
      <c r="V83" s="85"/>
      <c r="W83" s="85"/>
      <c r="X83" s="85"/>
      <c r="Y83" s="85"/>
      <c r="Z83" s="115"/>
      <c r="AA83" s="85"/>
      <c r="AB83" s="85"/>
      <c r="AC83" s="85"/>
      <c r="AD83" s="81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53"/>
      <c r="CM83" s="53"/>
      <c r="CN83" s="53"/>
      <c r="CO83" s="53"/>
    </row>
    <row r="84" spans="1:93" ht="15.75" customHeight="1" x14ac:dyDescent="0.25">
      <c r="A84" s="87">
        <f>A83+1</f>
        <v>76</v>
      </c>
      <c r="B84" s="85">
        <v>2026</v>
      </c>
      <c r="C84" s="88" t="s">
        <v>29</v>
      </c>
      <c r="D84" s="53" t="s">
        <v>79</v>
      </c>
      <c r="E84" s="83">
        <v>0</v>
      </c>
      <c r="F84" s="85"/>
      <c r="G84" s="112"/>
      <c r="H84" s="112"/>
      <c r="I84" s="112"/>
      <c r="J84" s="114"/>
      <c r="K84" s="112">
        <v>10</v>
      </c>
      <c r="L84" s="88">
        <v>11</v>
      </c>
      <c r="M84" s="81">
        <v>24.4</v>
      </c>
      <c r="N84" s="81">
        <v>24.4</v>
      </c>
      <c r="O84" s="95">
        <f>IF(N84=0,0,(N84*(119/113))+(68.1-72))</f>
        <v>21.795575221238934</v>
      </c>
      <c r="P84" s="88"/>
      <c r="Q84" s="95">
        <f>+O84+P84</f>
        <v>21.795575221238934</v>
      </c>
      <c r="R84" s="88"/>
      <c r="S84" s="85"/>
      <c r="T84" s="112"/>
      <c r="U84" s="112"/>
      <c r="V84" s="90"/>
      <c r="W84" s="85"/>
      <c r="X84" s="85"/>
      <c r="Y84" s="85"/>
      <c r="Z84" s="115"/>
      <c r="AA84" s="85"/>
      <c r="AB84" s="85"/>
      <c r="AC84" s="85"/>
      <c r="AD84" s="81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53"/>
      <c r="CM84" s="53"/>
      <c r="CN84" s="53"/>
      <c r="CO84" s="53"/>
    </row>
    <row r="85" spans="1:93" ht="15.75" customHeight="1" x14ac:dyDescent="0.25">
      <c r="A85" s="87">
        <f>A84+1</f>
        <v>77</v>
      </c>
      <c r="B85" s="85">
        <v>2026</v>
      </c>
      <c r="C85" s="88" t="s">
        <v>29</v>
      </c>
      <c r="D85" s="61" t="s">
        <v>353</v>
      </c>
      <c r="E85" s="83">
        <v>0</v>
      </c>
      <c r="F85" s="85"/>
      <c r="G85" s="112"/>
      <c r="H85" s="112"/>
      <c r="I85" s="112"/>
      <c r="J85" s="114"/>
      <c r="K85" s="112"/>
      <c r="L85" s="88">
        <v>1</v>
      </c>
      <c r="M85" s="81">
        <v>0</v>
      </c>
      <c r="N85" s="81">
        <v>0</v>
      </c>
      <c r="O85" s="95">
        <f>IF(N85=0,0,(N85*(119/113))+(68.1-72))</f>
        <v>0</v>
      </c>
      <c r="P85" s="88"/>
      <c r="Q85" s="95">
        <f>+O85+P85</f>
        <v>0</v>
      </c>
      <c r="R85" s="88"/>
      <c r="S85" s="85"/>
      <c r="T85" s="112"/>
      <c r="U85" s="112"/>
      <c r="V85" s="127"/>
      <c r="W85" s="85"/>
      <c r="X85" s="85"/>
      <c r="Y85" s="85"/>
      <c r="Z85" s="115"/>
      <c r="AA85" s="85"/>
      <c r="AB85" s="85"/>
      <c r="AC85" s="85"/>
      <c r="AD85" s="81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53"/>
      <c r="CM85" s="53"/>
      <c r="CN85" s="53"/>
      <c r="CO85" s="53"/>
    </row>
    <row r="86" spans="1:93" ht="15.75" customHeight="1" x14ac:dyDescent="0.25">
      <c r="A86" s="87">
        <f>A85+1</f>
        <v>78</v>
      </c>
      <c r="B86" s="85">
        <v>2026</v>
      </c>
      <c r="C86" s="85" t="s">
        <v>33</v>
      </c>
      <c r="D86" s="2" t="s">
        <v>80</v>
      </c>
      <c r="E86" s="83">
        <v>2</v>
      </c>
      <c r="F86" s="88"/>
      <c r="G86" s="114"/>
      <c r="H86" s="114"/>
      <c r="I86" s="112"/>
      <c r="J86" s="112"/>
      <c r="K86" s="112">
        <v>10</v>
      </c>
      <c r="L86" s="85">
        <v>20</v>
      </c>
      <c r="M86" s="81">
        <v>20.399999999999999</v>
      </c>
      <c r="N86" s="81">
        <v>21</v>
      </c>
      <c r="O86" s="95">
        <f>IF(N86=0,0,(N86*(105/113))+(64.7-72))</f>
        <v>12.213274336283188</v>
      </c>
      <c r="P86" s="85"/>
      <c r="Q86" s="95">
        <f>+O86+P86</f>
        <v>12.213274336283188</v>
      </c>
      <c r="R86" s="85"/>
      <c r="S86" s="85"/>
      <c r="T86" s="112"/>
      <c r="U86" s="112"/>
      <c r="V86" s="85"/>
      <c r="W86" s="85"/>
      <c r="X86" s="85"/>
      <c r="Y86" s="85"/>
      <c r="Z86" s="115"/>
      <c r="AA86" s="85"/>
      <c r="AB86" s="85"/>
      <c r="AC86" s="85"/>
      <c r="AD86" s="81"/>
      <c r="AE86" s="2"/>
      <c r="AF86" s="2"/>
      <c r="AG86" s="2"/>
      <c r="AH86" s="2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3"/>
      <c r="BS86" s="53"/>
      <c r="BT86" s="53"/>
      <c r="BU86" s="53"/>
      <c r="BV86" s="53"/>
      <c r="BW86" s="53"/>
      <c r="BX86" s="53"/>
      <c r="BY86" s="53"/>
      <c r="BZ86" s="53"/>
      <c r="CA86" s="53"/>
      <c r="CB86" s="53"/>
      <c r="CC86" s="53"/>
      <c r="CD86" s="53"/>
      <c r="CE86" s="53"/>
      <c r="CF86" s="53"/>
      <c r="CG86" s="53"/>
      <c r="CH86" s="53"/>
      <c r="CI86" s="53"/>
      <c r="CJ86" s="53"/>
      <c r="CK86" s="53"/>
      <c r="CL86" s="53"/>
      <c r="CM86" s="53"/>
      <c r="CN86" s="53"/>
      <c r="CO86" s="53"/>
    </row>
    <row r="87" spans="1:93" ht="15.75" customHeight="1" x14ac:dyDescent="0.25">
      <c r="A87" s="87">
        <f>A86+1</f>
        <v>79</v>
      </c>
      <c r="B87" s="85">
        <v>2026</v>
      </c>
      <c r="C87" s="85" t="s">
        <v>29</v>
      </c>
      <c r="D87" s="60" t="s">
        <v>290</v>
      </c>
      <c r="E87" s="83">
        <v>0</v>
      </c>
      <c r="F87" s="88"/>
      <c r="G87" s="149"/>
      <c r="H87" s="114"/>
      <c r="I87" s="112"/>
      <c r="J87" s="112"/>
      <c r="K87" s="112"/>
      <c r="L87" s="85">
        <v>0</v>
      </c>
      <c r="M87" s="81">
        <v>0</v>
      </c>
      <c r="N87" s="81">
        <v>0</v>
      </c>
      <c r="O87" s="95">
        <f>IF(N87=0,0,(N87*(119/113))+(68.1-72))</f>
        <v>0</v>
      </c>
      <c r="P87" s="85"/>
      <c r="Q87" s="95">
        <f>+O87+P87</f>
        <v>0</v>
      </c>
      <c r="R87" s="85"/>
      <c r="S87" s="85"/>
      <c r="T87" s="112"/>
      <c r="U87" s="112"/>
      <c r="V87" s="85"/>
      <c r="W87" s="85"/>
      <c r="X87" s="85"/>
      <c r="Y87" s="85"/>
      <c r="Z87" s="115"/>
      <c r="AA87" s="85"/>
      <c r="AB87" s="85"/>
      <c r="AC87" s="85"/>
      <c r="AD87" s="81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53"/>
      <c r="CM87" s="53"/>
      <c r="CN87" s="53"/>
      <c r="CO87" s="53"/>
    </row>
    <row r="88" spans="1:93" ht="15.75" customHeight="1" x14ac:dyDescent="0.25">
      <c r="A88" s="87">
        <f>A87+1</f>
        <v>80</v>
      </c>
      <c r="B88" s="85">
        <v>2026</v>
      </c>
      <c r="C88" s="88" t="s">
        <v>29</v>
      </c>
      <c r="D88" s="53" t="s">
        <v>81</v>
      </c>
      <c r="E88" s="83">
        <v>0</v>
      </c>
      <c r="F88" s="85"/>
      <c r="G88" s="112"/>
      <c r="H88" s="112"/>
      <c r="I88" s="114"/>
      <c r="J88" s="114"/>
      <c r="K88" s="112"/>
      <c r="L88" s="85">
        <v>5</v>
      </c>
      <c r="M88" s="81">
        <v>18.2</v>
      </c>
      <c r="N88" s="81">
        <v>18.2</v>
      </c>
      <c r="O88" s="95">
        <f>IF(N88=0,0,(N88*(119/113))+(68.1-72))</f>
        <v>15.266371681415926</v>
      </c>
      <c r="P88" s="85">
        <v>-4</v>
      </c>
      <c r="Q88" s="95">
        <f>+O88+P88</f>
        <v>11.266371681415926</v>
      </c>
      <c r="R88" s="88"/>
      <c r="S88" s="85"/>
      <c r="T88" s="65"/>
      <c r="U88" s="112"/>
      <c r="V88" s="85"/>
      <c r="W88" s="85"/>
      <c r="X88" s="85"/>
      <c r="Y88" s="85"/>
      <c r="Z88" s="115"/>
      <c r="AA88" s="85"/>
      <c r="AB88" s="85"/>
      <c r="AC88" s="85"/>
      <c r="AD88" s="81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53"/>
      <c r="CM88" s="53"/>
      <c r="CN88" s="53"/>
      <c r="CO88" s="53"/>
    </row>
    <row r="89" spans="1:93" ht="15.75" customHeight="1" x14ac:dyDescent="0.25">
      <c r="A89" s="87">
        <f>A88+1</f>
        <v>81</v>
      </c>
      <c r="B89" s="85">
        <v>2026</v>
      </c>
      <c r="C89" s="85" t="s">
        <v>33</v>
      </c>
      <c r="D89" s="2" t="s">
        <v>82</v>
      </c>
      <c r="E89" s="83">
        <v>0</v>
      </c>
      <c r="F89" s="88"/>
      <c r="G89" s="114"/>
      <c r="H89" s="114"/>
      <c r="I89" s="112"/>
      <c r="J89" s="112"/>
      <c r="K89" s="112">
        <v>10</v>
      </c>
      <c r="L89" s="85">
        <v>5</v>
      </c>
      <c r="M89" s="81">
        <v>28.7</v>
      </c>
      <c r="N89" s="81">
        <v>28.7</v>
      </c>
      <c r="O89" s="95">
        <f>IF(N89=0,0,(N89*(105/113))+(64.7-72))</f>
        <v>19.368141592920356</v>
      </c>
      <c r="P89" s="88">
        <v>-4</v>
      </c>
      <c r="Q89" s="95">
        <f>+O89+P89</f>
        <v>15.368141592920356</v>
      </c>
      <c r="R89" s="88"/>
      <c r="S89" s="85"/>
      <c r="T89" s="112"/>
      <c r="U89" s="112"/>
      <c r="V89" s="88"/>
      <c r="W89" s="88"/>
      <c r="X89" s="85"/>
      <c r="Y89" s="85"/>
      <c r="Z89" s="115"/>
      <c r="AA89" s="85"/>
      <c r="AB89" s="85"/>
      <c r="AC89" s="85"/>
      <c r="AD89" s="81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53"/>
      <c r="CM89" s="53"/>
      <c r="CN89" s="53"/>
      <c r="CO89" s="53"/>
    </row>
    <row r="90" spans="1:93" ht="15.75" customHeight="1" x14ac:dyDescent="0.25">
      <c r="A90" s="87">
        <f>A89+1</f>
        <v>82</v>
      </c>
      <c r="B90" s="85">
        <v>2026</v>
      </c>
      <c r="C90" s="85" t="s">
        <v>29</v>
      </c>
      <c r="D90" s="2" t="s">
        <v>83</v>
      </c>
      <c r="E90" s="83">
        <v>1</v>
      </c>
      <c r="F90" s="88"/>
      <c r="G90" s="114"/>
      <c r="H90" s="114"/>
      <c r="I90" s="112"/>
      <c r="J90" s="112"/>
      <c r="K90" s="112">
        <v>10</v>
      </c>
      <c r="L90" s="85">
        <v>13</v>
      </c>
      <c r="M90" s="81">
        <v>11.7</v>
      </c>
      <c r="N90" s="81">
        <v>11.7</v>
      </c>
      <c r="O90" s="95">
        <f>IF(N90=0,0,(N90*(119/113))+(68.1-72))</f>
        <v>8.4212389380530919</v>
      </c>
      <c r="P90" s="85"/>
      <c r="Q90" s="95">
        <f>+O90+P90</f>
        <v>8.4212389380530919</v>
      </c>
      <c r="R90" s="88"/>
      <c r="S90" s="85"/>
      <c r="T90" s="114"/>
      <c r="U90" s="112"/>
      <c r="V90" s="85"/>
      <c r="W90" s="85"/>
      <c r="X90" s="85"/>
      <c r="Y90" s="85"/>
      <c r="Z90" s="115"/>
      <c r="AA90" s="85"/>
      <c r="AB90" s="85"/>
      <c r="AC90" s="85"/>
      <c r="AD90" s="81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53"/>
      <c r="CM90" s="53"/>
      <c r="CN90" s="53"/>
      <c r="CO90" s="53"/>
    </row>
    <row r="91" spans="1:93" ht="15.75" customHeight="1" x14ac:dyDescent="0.25">
      <c r="A91" s="87">
        <f>A90+1</f>
        <v>83</v>
      </c>
      <c r="B91" s="85">
        <v>2026</v>
      </c>
      <c r="C91" s="85" t="s">
        <v>33</v>
      </c>
      <c r="D91" s="2" t="s">
        <v>339</v>
      </c>
      <c r="E91" s="83">
        <v>0</v>
      </c>
      <c r="F91" s="88"/>
      <c r="G91" s="114"/>
      <c r="H91" s="114"/>
      <c r="I91" s="112"/>
      <c r="J91" s="112"/>
      <c r="K91" s="112"/>
      <c r="L91" s="85">
        <v>5</v>
      </c>
      <c r="M91" s="81">
        <v>33.1</v>
      </c>
      <c r="N91" s="81">
        <v>33.1</v>
      </c>
      <c r="O91" s="95">
        <f>IF(N91=0,0,(N91*(105/113))+(64.7-72))</f>
        <v>23.456637168141597</v>
      </c>
      <c r="P91" s="85">
        <v>-4</v>
      </c>
      <c r="Q91" s="95">
        <f>+O91+P91</f>
        <v>19.456637168141597</v>
      </c>
      <c r="R91" s="88"/>
      <c r="S91" s="85"/>
      <c r="T91" s="114"/>
      <c r="U91" s="112"/>
      <c r="V91" s="90"/>
      <c r="W91" s="85"/>
      <c r="X91" s="85"/>
      <c r="Y91" s="85"/>
      <c r="Z91" s="115"/>
      <c r="AA91" s="85"/>
      <c r="AB91" s="85"/>
      <c r="AC91" s="85"/>
      <c r="AD91" s="81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53"/>
      <c r="CM91" s="53"/>
      <c r="CN91" s="53"/>
      <c r="CO91" s="53"/>
    </row>
    <row r="92" spans="1:93" ht="15.75" customHeight="1" x14ac:dyDescent="0.25">
      <c r="A92" s="87">
        <f>A91+1</f>
        <v>84</v>
      </c>
      <c r="B92" s="43">
        <v>2026</v>
      </c>
      <c r="C92" s="85" t="s">
        <v>29</v>
      </c>
      <c r="D92" s="2" t="s">
        <v>85</v>
      </c>
      <c r="E92" s="83">
        <v>0</v>
      </c>
      <c r="F92" s="85"/>
      <c r="G92" s="112"/>
      <c r="H92" s="112"/>
      <c r="I92" s="112"/>
      <c r="J92" s="112"/>
      <c r="K92" s="112">
        <v>10</v>
      </c>
      <c r="L92" s="85">
        <v>7</v>
      </c>
      <c r="M92" s="81">
        <v>17.100000000000001</v>
      </c>
      <c r="N92" s="81">
        <v>17.100000000000001</v>
      </c>
      <c r="O92" s="95">
        <f>IF(N92=0,0,(N92*(119/113))+(68.1-72))</f>
        <v>14.107964601769908</v>
      </c>
      <c r="P92" s="85"/>
      <c r="Q92" s="95">
        <f>+O92+P92</f>
        <v>14.107964601769908</v>
      </c>
      <c r="R92" s="88"/>
      <c r="S92" s="85"/>
      <c r="T92" s="112"/>
      <c r="U92" s="112"/>
      <c r="V92" s="85"/>
      <c r="W92" s="85"/>
      <c r="X92" s="85"/>
      <c r="Y92" s="85"/>
      <c r="Z92" s="115"/>
      <c r="AA92" s="85"/>
      <c r="AB92" s="85"/>
      <c r="AC92" s="85"/>
      <c r="AD92" s="81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53"/>
      <c r="CM92" s="53"/>
      <c r="CN92" s="53"/>
      <c r="CO92" s="53"/>
    </row>
    <row r="93" spans="1:93" ht="15.75" customHeight="1" x14ac:dyDescent="0.25">
      <c r="A93" s="87">
        <f>A92+1</f>
        <v>85</v>
      </c>
      <c r="B93" s="85">
        <v>2026</v>
      </c>
      <c r="C93" s="85" t="s">
        <v>33</v>
      </c>
      <c r="D93" s="2" t="s">
        <v>86</v>
      </c>
      <c r="E93" s="83">
        <v>0</v>
      </c>
      <c r="F93" s="85"/>
      <c r="G93" s="112"/>
      <c r="H93" s="112"/>
      <c r="I93" s="112"/>
      <c r="J93" s="112"/>
      <c r="K93" s="112">
        <v>10</v>
      </c>
      <c r="L93" s="85">
        <v>6</v>
      </c>
      <c r="M93" s="81">
        <v>27.7</v>
      </c>
      <c r="N93" s="81">
        <v>27.7</v>
      </c>
      <c r="O93" s="95">
        <f>IF(N93=0,0,(N93*(105/113))+(64.7-72))</f>
        <v>18.438938053097349</v>
      </c>
      <c r="P93" s="85"/>
      <c r="Q93" s="95">
        <f>+O93+P93</f>
        <v>18.438938053097349</v>
      </c>
      <c r="R93" s="85"/>
      <c r="S93" s="85"/>
      <c r="T93" s="112"/>
      <c r="U93" s="112"/>
      <c r="V93" s="85"/>
      <c r="W93" s="85"/>
      <c r="X93" s="85"/>
      <c r="Y93" s="85"/>
      <c r="Z93" s="115"/>
      <c r="AA93" s="85"/>
      <c r="AB93" s="85"/>
      <c r="AC93" s="85"/>
      <c r="AD93" s="81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53"/>
      <c r="CM93" s="53"/>
      <c r="CN93" s="53"/>
      <c r="CO93" s="53"/>
    </row>
    <row r="94" spans="1:93" ht="15.75" customHeight="1" x14ac:dyDescent="0.25">
      <c r="A94" s="87">
        <f>A93+1</f>
        <v>86</v>
      </c>
      <c r="B94" s="85">
        <v>2026</v>
      </c>
      <c r="C94" s="85" t="s">
        <v>33</v>
      </c>
      <c r="D94" s="2" t="s">
        <v>280</v>
      </c>
      <c r="E94" s="83">
        <v>0</v>
      </c>
      <c r="F94" s="85"/>
      <c r="G94" s="112"/>
      <c r="H94" s="112"/>
      <c r="I94" s="112"/>
      <c r="J94" s="112"/>
      <c r="K94" s="112">
        <v>10</v>
      </c>
      <c r="L94" s="85">
        <v>5</v>
      </c>
      <c r="M94" s="81">
        <v>19.7</v>
      </c>
      <c r="N94" s="81">
        <v>19.7</v>
      </c>
      <c r="O94" s="95">
        <f>IF(N94=0,0,(N94*(105/113))+(64.7-72))</f>
        <v>11.005309734513276</v>
      </c>
      <c r="P94" s="85">
        <v>-4</v>
      </c>
      <c r="Q94" s="95">
        <f>+O94+P94</f>
        <v>7.0053097345132755</v>
      </c>
      <c r="R94" s="85"/>
      <c r="S94" s="85"/>
      <c r="T94" s="112"/>
      <c r="U94" s="112"/>
      <c r="V94" s="85"/>
      <c r="W94" s="85"/>
      <c r="X94" s="85"/>
      <c r="Y94" s="85"/>
      <c r="Z94" s="115"/>
      <c r="AA94" s="85"/>
      <c r="AB94" s="85"/>
      <c r="AC94" s="85"/>
      <c r="AD94" s="81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53"/>
      <c r="CM94" s="53"/>
      <c r="CN94" s="53"/>
      <c r="CO94" s="53"/>
    </row>
    <row r="95" spans="1:93" ht="15.75" customHeight="1" x14ac:dyDescent="0.25">
      <c r="A95" s="87">
        <f>A94+1</f>
        <v>87</v>
      </c>
      <c r="B95" s="85">
        <v>2026</v>
      </c>
      <c r="C95" s="85" t="s">
        <v>33</v>
      </c>
      <c r="D95" s="2" t="s">
        <v>87</v>
      </c>
      <c r="E95" s="83">
        <v>2</v>
      </c>
      <c r="F95" s="85"/>
      <c r="G95" s="112"/>
      <c r="H95" s="112"/>
      <c r="I95" s="112"/>
      <c r="J95" s="112"/>
      <c r="K95" s="112">
        <v>10</v>
      </c>
      <c r="L95" s="85">
        <v>20</v>
      </c>
      <c r="M95" s="81">
        <v>23.3</v>
      </c>
      <c r="N95" s="81">
        <v>22.6</v>
      </c>
      <c r="O95" s="95">
        <f>IF(N95=0,0,(N95*(105/113))+(64.7-72))</f>
        <v>13.700000000000003</v>
      </c>
      <c r="P95" s="85"/>
      <c r="Q95" s="95">
        <f>+O95+P95</f>
        <v>13.700000000000003</v>
      </c>
      <c r="R95" s="85"/>
      <c r="S95" s="85"/>
      <c r="T95" s="114"/>
      <c r="U95" s="112"/>
      <c r="V95" s="85"/>
      <c r="W95" s="85"/>
      <c r="X95" s="85"/>
      <c r="Y95" s="85"/>
      <c r="Z95" s="115"/>
      <c r="AA95" s="85"/>
      <c r="AB95" s="85"/>
      <c r="AC95" s="85"/>
      <c r="AD95" s="81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53"/>
      <c r="CM95" s="53"/>
      <c r="CN95" s="53"/>
      <c r="CO95" s="53"/>
    </row>
    <row r="96" spans="1:93" ht="15.75" customHeight="1" x14ac:dyDescent="0.25">
      <c r="A96" s="87">
        <f>A95+1</f>
        <v>88</v>
      </c>
      <c r="B96" s="85">
        <v>2026</v>
      </c>
      <c r="C96" s="85" t="s">
        <v>33</v>
      </c>
      <c r="D96" s="2" t="s">
        <v>88</v>
      </c>
      <c r="E96" s="83">
        <v>0</v>
      </c>
      <c r="F96" s="85"/>
      <c r="G96" s="112"/>
      <c r="H96" s="112"/>
      <c r="I96" s="112"/>
      <c r="J96" s="112"/>
      <c r="K96" s="112">
        <v>10</v>
      </c>
      <c r="L96" s="85">
        <v>9</v>
      </c>
      <c r="M96" s="81">
        <v>22.5</v>
      </c>
      <c r="N96" s="81">
        <v>22.5</v>
      </c>
      <c r="O96" s="95">
        <f>IF(N96=0,0,(N96*(105/113))+(64.7-72))</f>
        <v>13.607079646017702</v>
      </c>
      <c r="P96" s="85"/>
      <c r="Q96" s="95">
        <f>+O96+P96</f>
        <v>13.607079646017702</v>
      </c>
      <c r="R96" s="85"/>
      <c r="S96" s="85"/>
      <c r="T96" s="112"/>
      <c r="U96" s="112"/>
      <c r="V96" s="85"/>
      <c r="W96" s="85"/>
      <c r="X96" s="85"/>
      <c r="Y96" s="85"/>
      <c r="Z96" s="115"/>
      <c r="AA96" s="85"/>
      <c r="AB96" s="85"/>
      <c r="AC96" s="85"/>
      <c r="AD96" s="81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53"/>
      <c r="CM96" s="53"/>
      <c r="CN96" s="53"/>
      <c r="CO96" s="53"/>
    </row>
    <row r="97" spans="1:93" ht="15.75" customHeight="1" x14ac:dyDescent="0.25">
      <c r="A97" s="87">
        <f>A96+1</f>
        <v>89</v>
      </c>
      <c r="B97" s="85">
        <v>2026</v>
      </c>
      <c r="C97" s="85" t="s">
        <v>33</v>
      </c>
      <c r="D97" s="2" t="s">
        <v>89</v>
      </c>
      <c r="E97" s="83">
        <v>0</v>
      </c>
      <c r="F97" s="85"/>
      <c r="G97" s="112"/>
      <c r="H97" s="112"/>
      <c r="I97" s="112"/>
      <c r="J97" s="112"/>
      <c r="K97" s="112"/>
      <c r="L97" s="85">
        <v>20</v>
      </c>
      <c r="M97" s="81">
        <v>29.7</v>
      </c>
      <c r="N97" s="81">
        <v>29.7</v>
      </c>
      <c r="O97" s="95">
        <f>IF(N97=0,0,(N97*(105/113))+(64.7-72))</f>
        <v>20.297345132743366</v>
      </c>
      <c r="P97" s="85"/>
      <c r="Q97" s="95">
        <f>+O97+P97</f>
        <v>20.297345132743366</v>
      </c>
      <c r="R97" s="85"/>
      <c r="S97" s="85"/>
      <c r="T97" s="65"/>
      <c r="U97" s="112"/>
      <c r="V97" s="85"/>
      <c r="W97" s="88"/>
      <c r="X97" s="85"/>
      <c r="Y97" s="85"/>
      <c r="Z97" s="115"/>
      <c r="AA97" s="85"/>
      <c r="AB97" s="85"/>
      <c r="AC97" s="85"/>
      <c r="AD97" s="81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53"/>
      <c r="CM97" s="53"/>
      <c r="CN97" s="53"/>
      <c r="CO97" s="53"/>
    </row>
    <row r="98" spans="1:93" ht="15.75" customHeight="1" x14ac:dyDescent="0.25">
      <c r="A98" s="87">
        <f>A97+1</f>
        <v>90</v>
      </c>
      <c r="B98" s="85">
        <v>2026</v>
      </c>
      <c r="C98" s="85" t="s">
        <v>29</v>
      </c>
      <c r="D98" s="2" t="s">
        <v>90</v>
      </c>
      <c r="E98" s="83">
        <v>1</v>
      </c>
      <c r="F98" s="85"/>
      <c r="G98" s="112"/>
      <c r="H98" s="112"/>
      <c r="I98" s="112"/>
      <c r="J98" s="112"/>
      <c r="K98" s="112">
        <v>10</v>
      </c>
      <c r="L98" s="85">
        <v>20</v>
      </c>
      <c r="M98" s="81">
        <v>9.1</v>
      </c>
      <c r="N98" s="81">
        <v>9.1</v>
      </c>
      <c r="O98" s="95">
        <f>IF(N98=0,0,(N98*(119/113))+(68.1-72))</f>
        <v>5.6831858407079601</v>
      </c>
      <c r="P98" s="85"/>
      <c r="Q98" s="95">
        <f>+O98+P98</f>
        <v>5.6831858407079601</v>
      </c>
      <c r="R98" s="85"/>
      <c r="S98" s="85"/>
      <c r="T98" s="112"/>
      <c r="U98" s="112"/>
      <c r="V98" s="85"/>
      <c r="W98" s="85"/>
      <c r="X98" s="85"/>
      <c r="Y98" s="85"/>
      <c r="Z98" s="115"/>
      <c r="AA98" s="85"/>
      <c r="AB98" s="85"/>
      <c r="AC98" s="85"/>
      <c r="AD98" s="81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53"/>
      <c r="CM98" s="53"/>
      <c r="CN98" s="53"/>
      <c r="CO98" s="53"/>
    </row>
    <row r="99" spans="1:93" ht="15.75" customHeight="1" x14ac:dyDescent="0.25">
      <c r="A99" s="87">
        <f>A98+1</f>
        <v>91</v>
      </c>
      <c r="B99" s="85">
        <v>2026</v>
      </c>
      <c r="C99" s="85" t="s">
        <v>29</v>
      </c>
      <c r="D99" s="60" t="s">
        <v>320</v>
      </c>
      <c r="E99" s="83">
        <v>0</v>
      </c>
      <c r="F99" s="85"/>
      <c r="G99" s="112"/>
      <c r="H99" s="112"/>
      <c r="I99" s="112"/>
      <c r="J99" s="112"/>
      <c r="K99" s="112"/>
      <c r="L99" s="85">
        <v>1</v>
      </c>
      <c r="M99" s="81">
        <v>0</v>
      </c>
      <c r="N99" s="81">
        <v>0</v>
      </c>
      <c r="O99" s="95">
        <f>IF(N99=0,0,(N99*(119/113))+(68.1-72))</f>
        <v>0</v>
      </c>
      <c r="P99" s="85"/>
      <c r="Q99" s="95">
        <f>+O99+P99</f>
        <v>0</v>
      </c>
      <c r="R99" s="85"/>
      <c r="S99" s="85"/>
      <c r="T99" s="112"/>
      <c r="U99" s="112"/>
      <c r="V99" s="85"/>
      <c r="W99" s="85"/>
      <c r="X99" s="85"/>
      <c r="Y99" s="85"/>
      <c r="Z99" s="115"/>
      <c r="AA99" s="85"/>
      <c r="AB99" s="85"/>
      <c r="AC99" s="85"/>
      <c r="AD99" s="81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53"/>
      <c r="CM99" s="53"/>
      <c r="CN99" s="53"/>
      <c r="CO99" s="53"/>
    </row>
    <row r="100" spans="1:93" ht="16.5" customHeight="1" x14ac:dyDescent="0.25">
      <c r="A100" s="87">
        <f>A99+1</f>
        <v>92</v>
      </c>
      <c r="B100" s="85">
        <v>2026</v>
      </c>
      <c r="C100" s="85" t="s">
        <v>29</v>
      </c>
      <c r="D100" s="60" t="s">
        <v>295</v>
      </c>
      <c r="E100" s="83">
        <v>0</v>
      </c>
      <c r="F100" s="85"/>
      <c r="G100" s="112"/>
      <c r="H100" s="112"/>
      <c r="I100" s="112"/>
      <c r="J100" s="112"/>
      <c r="K100" s="112"/>
      <c r="L100" s="85">
        <v>1</v>
      </c>
      <c r="M100" s="81">
        <v>0</v>
      </c>
      <c r="N100" s="81">
        <v>0</v>
      </c>
      <c r="O100" s="95">
        <f>IF(N100=0,0,(N100*(119/113))+(68.1-72))</f>
        <v>0</v>
      </c>
      <c r="P100" s="85"/>
      <c r="Q100" s="95">
        <f>+O100+P100</f>
        <v>0</v>
      </c>
      <c r="R100" s="85"/>
      <c r="S100" s="85"/>
      <c r="T100" s="112"/>
      <c r="U100" s="112"/>
      <c r="V100" s="85"/>
      <c r="W100" s="85"/>
      <c r="X100" s="85"/>
      <c r="Y100" s="85"/>
      <c r="Z100" s="115"/>
      <c r="AA100" s="85"/>
      <c r="AB100" s="85"/>
      <c r="AC100" s="85"/>
      <c r="AD100" s="81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53"/>
      <c r="CM100" s="53"/>
      <c r="CN100" s="53"/>
      <c r="CO100" s="53"/>
    </row>
    <row r="101" spans="1:93" ht="15.75" customHeight="1" x14ac:dyDescent="0.25">
      <c r="A101" s="87">
        <f>A100+1</f>
        <v>93</v>
      </c>
      <c r="B101" s="85">
        <v>2026</v>
      </c>
      <c r="C101" s="85" t="s">
        <v>29</v>
      </c>
      <c r="D101" s="2" t="s">
        <v>266</v>
      </c>
      <c r="E101" s="83">
        <v>0</v>
      </c>
      <c r="F101" s="85"/>
      <c r="G101" s="112"/>
      <c r="H101" s="112"/>
      <c r="I101" s="112"/>
      <c r="J101" s="112"/>
      <c r="K101" s="112">
        <v>10</v>
      </c>
      <c r="L101" s="85">
        <v>20</v>
      </c>
      <c r="M101" s="81">
        <v>7.7</v>
      </c>
      <c r="N101" s="81">
        <v>7.7</v>
      </c>
      <c r="O101" s="95">
        <f>IF(N101=0,0,(N101*(119/113))+(68.1-72))</f>
        <v>4.2088495575221199</v>
      </c>
      <c r="P101" s="85"/>
      <c r="Q101" s="95">
        <f>+O101+P101</f>
        <v>4.2088495575221199</v>
      </c>
      <c r="R101" s="85"/>
      <c r="S101" s="85"/>
      <c r="T101" s="112"/>
      <c r="U101" s="112"/>
      <c r="V101" s="120"/>
      <c r="W101" s="85"/>
      <c r="X101" s="85"/>
      <c r="Y101" s="85"/>
      <c r="Z101" s="115"/>
      <c r="AA101" s="85"/>
      <c r="AB101" s="85"/>
      <c r="AC101" s="85"/>
      <c r="AD101" s="81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53"/>
      <c r="CM101" s="53"/>
      <c r="CN101" s="53"/>
      <c r="CO101" s="53"/>
    </row>
    <row r="102" spans="1:93" ht="15.75" customHeight="1" x14ac:dyDescent="0.25">
      <c r="A102" s="87">
        <f>A101+1</f>
        <v>94</v>
      </c>
      <c r="B102" s="85">
        <v>2026</v>
      </c>
      <c r="C102" s="85" t="s">
        <v>29</v>
      </c>
      <c r="D102" s="60" t="s">
        <v>345</v>
      </c>
      <c r="E102" s="83">
        <v>0</v>
      </c>
      <c r="F102" s="85"/>
      <c r="G102" s="112"/>
      <c r="H102" s="112"/>
      <c r="I102" s="112"/>
      <c r="J102" s="112"/>
      <c r="K102" s="112">
        <v>10</v>
      </c>
      <c r="L102" s="85">
        <v>3</v>
      </c>
      <c r="M102" s="81">
        <v>0</v>
      </c>
      <c r="N102" s="81">
        <v>0</v>
      </c>
      <c r="O102" s="95">
        <f>IF(N102=0,0,(N102*(119/113))+(68.1-72))</f>
        <v>0</v>
      </c>
      <c r="P102" s="85"/>
      <c r="Q102" s="95">
        <f>+O102+P102</f>
        <v>0</v>
      </c>
      <c r="R102" s="85"/>
      <c r="S102" s="85"/>
      <c r="T102" s="112"/>
      <c r="U102" s="112"/>
      <c r="V102" s="128"/>
      <c r="W102" s="85"/>
      <c r="X102" s="85"/>
      <c r="Y102" s="85"/>
      <c r="Z102" s="115"/>
      <c r="AA102" s="85"/>
      <c r="AB102" s="85"/>
      <c r="AC102" s="85"/>
      <c r="AD102" s="81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53"/>
      <c r="CM102" s="53"/>
      <c r="CN102" s="53"/>
      <c r="CO102" s="53"/>
    </row>
    <row r="103" spans="1:93" ht="15.75" customHeight="1" x14ac:dyDescent="0.25">
      <c r="A103" s="87">
        <f>A102+1</f>
        <v>95</v>
      </c>
      <c r="B103" s="85">
        <v>2026</v>
      </c>
      <c r="C103" s="85" t="s">
        <v>29</v>
      </c>
      <c r="D103" s="2" t="s">
        <v>91</v>
      </c>
      <c r="E103" s="83">
        <v>2</v>
      </c>
      <c r="F103" s="85"/>
      <c r="G103" s="112"/>
      <c r="H103" s="112"/>
      <c r="I103" s="112"/>
      <c r="J103" s="112"/>
      <c r="K103" s="112">
        <v>10</v>
      </c>
      <c r="L103" s="85">
        <v>20</v>
      </c>
      <c r="M103" s="81">
        <v>13.2</v>
      </c>
      <c r="N103" s="81">
        <v>13.2</v>
      </c>
      <c r="O103" s="95">
        <f>IF(N103=0,0,(N103*(119/113))+(68.1-72))</f>
        <v>10.000884955752207</v>
      </c>
      <c r="P103" s="85"/>
      <c r="Q103" s="95">
        <f>+O103+P103</f>
        <v>10.000884955752207</v>
      </c>
      <c r="R103" s="85"/>
      <c r="S103" s="85"/>
      <c r="T103" s="112"/>
      <c r="U103" s="112"/>
      <c r="V103" s="85"/>
      <c r="W103" s="85"/>
      <c r="X103" s="85"/>
      <c r="Y103" s="85"/>
      <c r="Z103" s="115"/>
      <c r="AA103" s="85"/>
      <c r="AB103" s="85"/>
      <c r="AC103" s="85"/>
      <c r="AD103" s="81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53"/>
      <c r="CM103" s="53"/>
      <c r="CN103" s="53"/>
      <c r="CO103" s="53"/>
    </row>
    <row r="104" spans="1:93" ht="15.75" customHeight="1" x14ac:dyDescent="0.25">
      <c r="A104" s="87">
        <f>A103+1</f>
        <v>96</v>
      </c>
      <c r="B104" s="85">
        <v>2026</v>
      </c>
      <c r="C104" s="85" t="s">
        <v>29</v>
      </c>
      <c r="D104" s="2" t="s">
        <v>92</v>
      </c>
      <c r="E104" s="83">
        <v>3</v>
      </c>
      <c r="F104" s="85"/>
      <c r="G104" s="112"/>
      <c r="H104" s="112"/>
      <c r="I104" s="112"/>
      <c r="J104" s="112"/>
      <c r="K104" s="112">
        <v>10</v>
      </c>
      <c r="L104" s="85">
        <v>20</v>
      </c>
      <c r="M104" s="81">
        <v>5.3</v>
      </c>
      <c r="N104" s="81">
        <v>5.5</v>
      </c>
      <c r="O104" s="95">
        <f>IF(N104=0,0,(N104*(119/113))+(68.1-72))</f>
        <v>1.8920353982300835</v>
      </c>
      <c r="P104" s="85"/>
      <c r="Q104" s="95">
        <f>+O104+P104</f>
        <v>1.8920353982300835</v>
      </c>
      <c r="R104" s="88"/>
      <c r="S104" s="85"/>
      <c r="T104" s="112"/>
      <c r="U104" s="112"/>
      <c r="V104" s="85"/>
      <c r="W104" s="85"/>
      <c r="X104" s="85"/>
      <c r="Y104" s="85"/>
      <c r="Z104" s="115"/>
      <c r="AA104" s="85"/>
      <c r="AB104" s="85"/>
      <c r="AC104" s="85"/>
      <c r="AD104" s="81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53"/>
      <c r="CM104" s="53"/>
      <c r="CN104" s="53"/>
      <c r="CO104" s="53"/>
    </row>
    <row r="105" spans="1:93" ht="15.75" customHeight="1" x14ac:dyDescent="0.25">
      <c r="A105" s="87">
        <f>A104+1</f>
        <v>97</v>
      </c>
      <c r="B105" s="85">
        <v>2026</v>
      </c>
      <c r="C105" s="85" t="s">
        <v>33</v>
      </c>
      <c r="D105" s="2" t="s">
        <v>309</v>
      </c>
      <c r="E105" s="83">
        <v>0</v>
      </c>
      <c r="F105" s="85"/>
      <c r="G105" s="112"/>
      <c r="H105" s="112"/>
      <c r="I105" s="112"/>
      <c r="J105" s="112"/>
      <c r="K105" s="112">
        <v>10</v>
      </c>
      <c r="L105" s="85">
        <v>5</v>
      </c>
      <c r="M105" s="81">
        <v>35.6</v>
      </c>
      <c r="N105" s="81">
        <v>35.6</v>
      </c>
      <c r="O105" s="95">
        <f>IF(N105=0,0,(N105*(105/113))+(64.7-72))</f>
        <v>25.779646017699122</v>
      </c>
      <c r="P105" s="85">
        <v>-4</v>
      </c>
      <c r="Q105" s="95">
        <f>+O105+P105</f>
        <v>21.779646017699122</v>
      </c>
      <c r="R105" s="88"/>
      <c r="S105" s="85"/>
      <c r="T105" s="112"/>
      <c r="U105" s="112"/>
      <c r="V105" s="85"/>
      <c r="W105" s="85"/>
      <c r="X105" s="85"/>
      <c r="Y105" s="85"/>
      <c r="Z105" s="115"/>
      <c r="AA105" s="85"/>
      <c r="AB105" s="85"/>
      <c r="AC105" s="85"/>
      <c r="AD105" s="81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53"/>
      <c r="CM105" s="53"/>
      <c r="CN105" s="53"/>
      <c r="CO105" s="53"/>
    </row>
    <row r="106" spans="1:93" ht="16.5" customHeight="1" x14ac:dyDescent="0.25">
      <c r="A106" s="87">
        <f>A105+1</f>
        <v>98</v>
      </c>
      <c r="B106" s="85">
        <v>2026</v>
      </c>
      <c r="C106" s="85" t="s">
        <v>29</v>
      </c>
      <c r="D106" s="2" t="s">
        <v>93</v>
      </c>
      <c r="E106" s="83">
        <v>4</v>
      </c>
      <c r="F106" s="88"/>
      <c r="G106" s="112"/>
      <c r="H106" s="112"/>
      <c r="I106" s="112"/>
      <c r="J106" s="112"/>
      <c r="K106" s="112">
        <v>10</v>
      </c>
      <c r="L106" s="85">
        <v>20</v>
      </c>
      <c r="M106" s="81">
        <v>7.7</v>
      </c>
      <c r="N106" s="81">
        <v>7.7</v>
      </c>
      <c r="O106" s="95">
        <f>IF(N106=0,0,(N106*(119/113))+(68.1-72))</f>
        <v>4.2088495575221199</v>
      </c>
      <c r="P106" s="88"/>
      <c r="Q106" s="95">
        <f>+O106+P106</f>
        <v>4.2088495575221199</v>
      </c>
      <c r="R106" s="85"/>
      <c r="S106" s="85"/>
      <c r="T106" s="65"/>
      <c r="U106" s="112"/>
      <c r="V106" s="85"/>
      <c r="W106" s="85"/>
      <c r="X106" s="85"/>
      <c r="Y106" s="85"/>
      <c r="Z106" s="115"/>
      <c r="AA106" s="85"/>
      <c r="AB106" s="85"/>
      <c r="AC106" s="85"/>
      <c r="AD106" s="81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53"/>
      <c r="CM106" s="53"/>
      <c r="CN106" s="53"/>
      <c r="CO106" s="53"/>
    </row>
    <row r="107" spans="1:93" ht="15.75" customHeight="1" x14ac:dyDescent="0.25">
      <c r="A107" s="87">
        <f>A106+1</f>
        <v>99</v>
      </c>
      <c r="B107" s="85">
        <v>2026</v>
      </c>
      <c r="C107" s="85" t="s">
        <v>29</v>
      </c>
      <c r="D107" s="2" t="s">
        <v>94</v>
      </c>
      <c r="E107" s="83">
        <v>2</v>
      </c>
      <c r="F107" s="85"/>
      <c r="G107" s="112"/>
      <c r="H107" s="112"/>
      <c r="I107" s="112"/>
      <c r="J107" s="112"/>
      <c r="K107" s="112">
        <v>10</v>
      </c>
      <c r="L107" s="85">
        <v>20</v>
      </c>
      <c r="M107" s="81">
        <v>16.899999999999999</v>
      </c>
      <c r="N107" s="81">
        <v>16.899999999999999</v>
      </c>
      <c r="O107" s="95">
        <f>IF(N107=0,0,(N107*(119/113))+(68.1-72))</f>
        <v>13.897345132743357</v>
      </c>
      <c r="P107" s="85"/>
      <c r="Q107" s="95">
        <f>+O107+P107</f>
        <v>13.897345132743357</v>
      </c>
      <c r="R107" s="85"/>
      <c r="S107" s="85"/>
      <c r="T107" s="112"/>
      <c r="U107" s="112"/>
      <c r="V107" s="85"/>
      <c r="W107" s="85"/>
      <c r="X107" s="85"/>
      <c r="Y107" s="85"/>
      <c r="Z107" s="115"/>
      <c r="AA107" s="85"/>
      <c r="AB107" s="85"/>
      <c r="AC107" s="85"/>
      <c r="AD107" s="81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53"/>
      <c r="CM107" s="53"/>
      <c r="CN107" s="53"/>
      <c r="CO107" s="53"/>
    </row>
    <row r="108" spans="1:93" ht="15.75" customHeight="1" x14ac:dyDescent="0.25">
      <c r="A108" s="87">
        <f>A107+1</f>
        <v>100</v>
      </c>
      <c r="B108" s="85">
        <v>2026</v>
      </c>
      <c r="C108" s="85" t="s">
        <v>29</v>
      </c>
      <c r="D108" s="60" t="s">
        <v>318</v>
      </c>
      <c r="E108" s="83">
        <v>0</v>
      </c>
      <c r="F108" s="85"/>
      <c r="G108" s="112"/>
      <c r="H108" s="112"/>
      <c r="I108" s="112"/>
      <c r="J108" s="112"/>
      <c r="K108" s="112"/>
      <c r="L108" s="85">
        <v>1</v>
      </c>
      <c r="M108" s="81">
        <v>0</v>
      </c>
      <c r="N108" s="81">
        <v>0</v>
      </c>
      <c r="O108" s="95">
        <f>IF(N108=0,0,(N108*(119/113))+(68.1-72))</f>
        <v>0</v>
      </c>
      <c r="P108" s="85"/>
      <c r="Q108" s="95">
        <f>+O108+P108</f>
        <v>0</v>
      </c>
      <c r="R108" s="85"/>
      <c r="S108" s="85"/>
      <c r="T108" s="112"/>
      <c r="U108" s="112"/>
      <c r="V108" s="85"/>
      <c r="W108" s="115"/>
      <c r="X108" s="85"/>
      <c r="Y108" s="85"/>
      <c r="Z108" s="115"/>
      <c r="AA108" s="85"/>
      <c r="AB108" s="85"/>
      <c r="AC108" s="85"/>
      <c r="AD108" s="81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53"/>
      <c r="CM108" s="53"/>
      <c r="CN108" s="53"/>
      <c r="CO108" s="53"/>
    </row>
    <row r="109" spans="1:93" ht="15.75" customHeight="1" x14ac:dyDescent="0.25">
      <c r="A109" s="87">
        <f>A108+1</f>
        <v>101</v>
      </c>
      <c r="B109" s="85">
        <v>2026</v>
      </c>
      <c r="C109" s="85" t="s">
        <v>33</v>
      </c>
      <c r="D109" s="2" t="s">
        <v>274</v>
      </c>
      <c r="E109" s="83">
        <v>0</v>
      </c>
      <c r="F109" s="85"/>
      <c r="G109" s="112"/>
      <c r="H109" s="112"/>
      <c r="I109" s="112"/>
      <c r="J109" s="112"/>
      <c r="K109" s="112"/>
      <c r="L109" s="85">
        <v>5</v>
      </c>
      <c r="M109" s="81">
        <v>19</v>
      </c>
      <c r="N109" s="81">
        <v>19</v>
      </c>
      <c r="O109" s="95">
        <f>IF(N109=0,0,(N109*(105/113))+(64.7-72))</f>
        <v>10.354867256637171</v>
      </c>
      <c r="P109" s="85">
        <v>-4</v>
      </c>
      <c r="Q109" s="95">
        <f>+O109+P109</f>
        <v>6.3548672566371707</v>
      </c>
      <c r="R109" s="85"/>
      <c r="S109" s="85"/>
      <c r="T109" s="112"/>
      <c r="U109" s="112"/>
      <c r="V109" s="85"/>
      <c r="W109" s="115"/>
      <c r="X109" s="85"/>
      <c r="Y109" s="85"/>
      <c r="Z109" s="115"/>
      <c r="AA109" s="85"/>
      <c r="AB109" s="85"/>
      <c r="AC109" s="85"/>
      <c r="AD109" s="81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53"/>
      <c r="CM109" s="53"/>
      <c r="CN109" s="53"/>
      <c r="CO109" s="53"/>
    </row>
    <row r="110" spans="1:93" ht="15.75" customHeight="1" x14ac:dyDescent="0.25">
      <c r="A110" s="87">
        <f>A109+1</f>
        <v>102</v>
      </c>
      <c r="B110" s="85">
        <v>2026</v>
      </c>
      <c r="C110" s="85" t="s">
        <v>29</v>
      </c>
      <c r="D110" s="21" t="s">
        <v>95</v>
      </c>
      <c r="E110" s="83">
        <v>0</v>
      </c>
      <c r="F110" s="85"/>
      <c r="G110" s="112"/>
      <c r="H110" s="112"/>
      <c r="I110" s="112"/>
      <c r="J110" s="112"/>
      <c r="K110" s="112"/>
      <c r="L110" s="85">
        <v>5</v>
      </c>
      <c r="M110" s="81">
        <v>16.399999999999999</v>
      </c>
      <c r="N110" s="81">
        <v>16.399999999999999</v>
      </c>
      <c r="O110" s="95">
        <f>IF(N110=0,0,(N110*(119/113))+(68.1-72))</f>
        <v>13.370796460176987</v>
      </c>
      <c r="P110" s="85">
        <v>-4</v>
      </c>
      <c r="Q110" s="95">
        <f>+O110+P110</f>
        <v>9.3707964601769866</v>
      </c>
      <c r="R110" s="85"/>
      <c r="S110" s="85"/>
      <c r="T110" s="112"/>
      <c r="U110" s="112"/>
      <c r="V110" s="85"/>
      <c r="W110" s="85"/>
      <c r="X110" s="85"/>
      <c r="Y110" s="85"/>
      <c r="Z110" s="129"/>
      <c r="AA110" s="85"/>
      <c r="AB110" s="85"/>
      <c r="AC110" s="85"/>
      <c r="AD110" s="81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53"/>
      <c r="CM110" s="53"/>
      <c r="CN110" s="53"/>
      <c r="CO110" s="53"/>
    </row>
    <row r="111" spans="1:93" ht="15.75" customHeight="1" x14ac:dyDescent="0.25">
      <c r="A111" s="87">
        <f>A110+1</f>
        <v>103</v>
      </c>
      <c r="B111" s="85">
        <v>2026</v>
      </c>
      <c r="C111" s="85" t="s">
        <v>29</v>
      </c>
      <c r="D111" s="2" t="s">
        <v>96</v>
      </c>
      <c r="E111" s="83">
        <v>0</v>
      </c>
      <c r="F111" s="85"/>
      <c r="G111" s="112"/>
      <c r="H111" s="112"/>
      <c r="I111" s="112"/>
      <c r="J111" s="112"/>
      <c r="K111" s="112"/>
      <c r="L111" s="85">
        <v>5</v>
      </c>
      <c r="M111" s="81">
        <v>16.399999999999999</v>
      </c>
      <c r="N111" s="81">
        <v>16.399999999999999</v>
      </c>
      <c r="O111" s="95">
        <f>IF(N111=0,0,(N111*(119/113))+(68.1-72))</f>
        <v>13.370796460176987</v>
      </c>
      <c r="P111" s="85">
        <v>-4</v>
      </c>
      <c r="Q111" s="95">
        <f>+O111+P111</f>
        <v>9.3707964601769866</v>
      </c>
      <c r="R111" s="85"/>
      <c r="S111" s="85"/>
      <c r="T111" s="112"/>
      <c r="U111" s="112"/>
      <c r="V111" s="90"/>
      <c r="W111" s="85"/>
      <c r="X111" s="85"/>
      <c r="Y111" s="85"/>
      <c r="Z111" s="129"/>
      <c r="AA111" s="85"/>
      <c r="AB111" s="85"/>
      <c r="AC111" s="85"/>
      <c r="AD111" s="81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53"/>
      <c r="CM111" s="53"/>
      <c r="CN111" s="53"/>
      <c r="CO111" s="53"/>
    </row>
    <row r="112" spans="1:93" ht="15.75" customHeight="1" x14ac:dyDescent="0.25">
      <c r="A112" s="87">
        <f>A111+1</f>
        <v>104</v>
      </c>
      <c r="B112" s="85">
        <v>2026</v>
      </c>
      <c r="C112" s="85" t="s">
        <v>29</v>
      </c>
      <c r="D112" s="2" t="s">
        <v>326</v>
      </c>
      <c r="E112" s="83">
        <v>0</v>
      </c>
      <c r="F112" s="85"/>
      <c r="G112" s="112"/>
      <c r="H112" s="112"/>
      <c r="I112" s="112"/>
      <c r="J112" s="112"/>
      <c r="K112" s="112"/>
      <c r="L112" s="85">
        <v>1</v>
      </c>
      <c r="M112" s="81">
        <v>0</v>
      </c>
      <c r="N112" s="81">
        <v>0</v>
      </c>
      <c r="O112" s="95">
        <f>IF(N112=0,0,(N112*(119/113))+(68.1-72))</f>
        <v>0</v>
      </c>
      <c r="P112" s="85"/>
      <c r="Q112" s="95">
        <f>+O112+P112</f>
        <v>0</v>
      </c>
      <c r="R112" s="85"/>
      <c r="S112" s="85"/>
      <c r="T112" s="112"/>
      <c r="U112" s="112"/>
      <c r="V112" s="85"/>
      <c r="W112" s="85"/>
      <c r="X112" s="85"/>
      <c r="Y112" s="85"/>
      <c r="Z112" s="129"/>
      <c r="AA112" s="85"/>
      <c r="AB112" s="85"/>
      <c r="AC112" s="85"/>
      <c r="AD112" s="81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53"/>
      <c r="CM112" s="53"/>
      <c r="CN112" s="53"/>
      <c r="CO112" s="53"/>
    </row>
    <row r="113" spans="1:93" ht="15.75" customHeight="1" x14ac:dyDescent="0.25">
      <c r="A113" s="87">
        <f>A112+1</f>
        <v>105</v>
      </c>
      <c r="B113" s="85">
        <v>2026</v>
      </c>
      <c r="C113" s="85" t="s">
        <v>33</v>
      </c>
      <c r="D113" s="2" t="s">
        <v>288</v>
      </c>
      <c r="E113" s="83">
        <v>0</v>
      </c>
      <c r="F113" s="85"/>
      <c r="G113" s="112"/>
      <c r="H113" s="112"/>
      <c r="I113" s="112"/>
      <c r="J113" s="112"/>
      <c r="K113" s="112"/>
      <c r="L113" s="85">
        <v>11</v>
      </c>
      <c r="M113" s="81">
        <v>21.3</v>
      </c>
      <c r="N113" s="81">
        <v>21.3</v>
      </c>
      <c r="O113" s="95">
        <f>IF(N113=0,0,(N113*(105/113))+(64.7-72))</f>
        <v>12.492035398230094</v>
      </c>
      <c r="P113" s="85"/>
      <c r="Q113" s="95">
        <f>+O113+P113</f>
        <v>12.492035398230094</v>
      </c>
      <c r="R113" s="85"/>
      <c r="S113" s="85"/>
      <c r="T113" s="112"/>
      <c r="U113" s="112"/>
      <c r="V113" s="85"/>
      <c r="W113" s="85"/>
      <c r="X113" s="85"/>
      <c r="Y113" s="85"/>
      <c r="Z113" s="129"/>
      <c r="AA113" s="85"/>
      <c r="AB113" s="85"/>
      <c r="AC113" s="85"/>
      <c r="AD113" s="81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53"/>
      <c r="CM113" s="53"/>
      <c r="CN113" s="53"/>
      <c r="CO113" s="53"/>
    </row>
    <row r="114" spans="1:93" ht="15.75" customHeight="1" x14ac:dyDescent="0.25">
      <c r="A114" s="87">
        <f>A113+1</f>
        <v>106</v>
      </c>
      <c r="B114" s="85">
        <v>2026</v>
      </c>
      <c r="C114" s="85" t="s">
        <v>33</v>
      </c>
      <c r="D114" s="2" t="s">
        <v>97</v>
      </c>
      <c r="E114" s="83">
        <v>0</v>
      </c>
      <c r="F114" s="85"/>
      <c r="G114" s="112"/>
      <c r="H114" s="112"/>
      <c r="I114" s="112"/>
      <c r="J114" s="112"/>
      <c r="K114" s="112">
        <v>10</v>
      </c>
      <c r="L114" s="85">
        <v>20</v>
      </c>
      <c r="M114" s="81">
        <v>22.9</v>
      </c>
      <c r="N114" s="81">
        <v>22.9</v>
      </c>
      <c r="O114" s="95">
        <f>IF(N114=0,0,(N114*(105/113))+(64.7-72))</f>
        <v>13.978761061946905</v>
      </c>
      <c r="P114" s="85"/>
      <c r="Q114" s="95">
        <f>+O114+P114</f>
        <v>13.978761061946905</v>
      </c>
      <c r="R114" s="85"/>
      <c r="S114" s="85"/>
      <c r="T114" s="112"/>
      <c r="U114" s="112"/>
      <c r="V114" s="85"/>
      <c r="W114" s="85"/>
      <c r="X114" s="85"/>
      <c r="Y114" s="85"/>
      <c r="Z114" s="129"/>
      <c r="AA114" s="85"/>
      <c r="AB114" s="85"/>
      <c r="AC114" s="85"/>
      <c r="AD114" s="81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53"/>
      <c r="CM114" s="53"/>
      <c r="CN114" s="53"/>
      <c r="CO114" s="53"/>
    </row>
    <row r="115" spans="1:93" ht="15.75" customHeight="1" x14ac:dyDescent="0.25">
      <c r="A115" s="87">
        <f>A114+1</f>
        <v>107</v>
      </c>
      <c r="B115" s="85">
        <v>2026</v>
      </c>
      <c r="C115" s="85" t="s">
        <v>33</v>
      </c>
      <c r="D115" s="2" t="s">
        <v>214</v>
      </c>
      <c r="E115" s="83">
        <v>0</v>
      </c>
      <c r="F115" s="85"/>
      <c r="G115" s="112"/>
      <c r="H115" s="112"/>
      <c r="I115" s="112"/>
      <c r="J115" s="112"/>
      <c r="K115" s="112"/>
      <c r="L115" s="85">
        <v>5</v>
      </c>
      <c r="M115" s="81">
        <v>19.399999999999999</v>
      </c>
      <c r="N115" s="81">
        <v>19.399999999999999</v>
      </c>
      <c r="O115" s="95">
        <f>IF(N115=0,0,(N115*(105/113))+(64.7-72))</f>
        <v>10.726548672566373</v>
      </c>
      <c r="P115" s="85">
        <v>-4</v>
      </c>
      <c r="Q115" s="95">
        <f>+O115+P115</f>
        <v>6.7265486725663735</v>
      </c>
      <c r="R115" s="85"/>
      <c r="S115" s="85"/>
      <c r="T115" s="149"/>
      <c r="U115" s="112"/>
      <c r="V115" s="85"/>
      <c r="W115" s="85"/>
      <c r="X115" s="85"/>
      <c r="Y115" s="85"/>
      <c r="Z115" s="129"/>
      <c r="AA115" s="85"/>
      <c r="AB115" s="85"/>
      <c r="AC115" s="85"/>
      <c r="AD115" s="81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53"/>
      <c r="CM115" s="53"/>
      <c r="CN115" s="53"/>
      <c r="CO115" s="53"/>
    </row>
    <row r="116" spans="1:93" ht="15.75" customHeight="1" x14ac:dyDescent="0.25">
      <c r="A116" s="87">
        <f>A115+1</f>
        <v>108</v>
      </c>
      <c r="B116" s="85">
        <v>2026</v>
      </c>
      <c r="C116" s="85" t="s">
        <v>29</v>
      </c>
      <c r="D116" s="2" t="s">
        <v>99</v>
      </c>
      <c r="E116" s="83">
        <v>0</v>
      </c>
      <c r="F116" s="85"/>
      <c r="G116" s="112"/>
      <c r="H116" s="112"/>
      <c r="I116" s="112"/>
      <c r="J116" s="112"/>
      <c r="K116" s="112"/>
      <c r="L116" s="85">
        <v>20</v>
      </c>
      <c r="M116" s="81">
        <v>17.5</v>
      </c>
      <c r="N116" s="81">
        <v>17.5</v>
      </c>
      <c r="O116" s="95">
        <f>IF(N116=0,0,(N116*(119/113))+(68.1-72))</f>
        <v>14.529203539823005</v>
      </c>
      <c r="P116" s="85"/>
      <c r="Q116" s="95">
        <f>+O116+P116</f>
        <v>14.529203539823005</v>
      </c>
      <c r="R116" s="85"/>
      <c r="S116" s="85"/>
      <c r="T116" s="65"/>
      <c r="U116" s="112"/>
      <c r="V116" s="85"/>
      <c r="W116" s="85"/>
      <c r="X116" s="85"/>
      <c r="Y116" s="85"/>
      <c r="Z116" s="115"/>
      <c r="AA116" s="85"/>
      <c r="AB116" s="85"/>
      <c r="AC116" s="85"/>
      <c r="AD116" s="81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53"/>
      <c r="CM116" s="53"/>
      <c r="CN116" s="53"/>
      <c r="CO116" s="53"/>
    </row>
    <row r="117" spans="1:93" ht="15.75" customHeight="1" x14ac:dyDescent="0.25">
      <c r="A117" s="87">
        <f>A116+1</f>
        <v>109</v>
      </c>
      <c r="B117" s="85">
        <v>2026</v>
      </c>
      <c r="C117" s="85" t="s">
        <v>33</v>
      </c>
      <c r="D117" s="2" t="s">
        <v>100</v>
      </c>
      <c r="E117" s="83">
        <v>0</v>
      </c>
      <c r="F117" s="85"/>
      <c r="G117" s="112"/>
      <c r="H117" s="112"/>
      <c r="I117" s="112"/>
      <c r="J117" s="112"/>
      <c r="K117" s="112">
        <v>10</v>
      </c>
      <c r="L117" s="85">
        <v>7</v>
      </c>
      <c r="M117" s="81">
        <v>19.5</v>
      </c>
      <c r="N117" s="81">
        <v>19.5</v>
      </c>
      <c r="O117" s="95">
        <f>IF(N117=0,0,(N117*(105/113))+(64.7-72))</f>
        <v>10.819469026548674</v>
      </c>
      <c r="P117" s="85"/>
      <c r="Q117" s="95">
        <f>+O117+P117</f>
        <v>10.819469026548674</v>
      </c>
      <c r="R117" s="88"/>
      <c r="S117" s="85"/>
      <c r="T117" s="112"/>
      <c r="U117" s="112"/>
      <c r="V117" s="85"/>
      <c r="W117" s="85"/>
      <c r="X117" s="85"/>
      <c r="Y117" s="85"/>
      <c r="Z117" s="129"/>
      <c r="AA117" s="85"/>
      <c r="AB117" s="85"/>
      <c r="AC117" s="85"/>
      <c r="AD117" s="81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53"/>
      <c r="CM117" s="53"/>
      <c r="CN117" s="53"/>
      <c r="CO117" s="53"/>
    </row>
    <row r="118" spans="1:93" ht="15.75" customHeight="1" x14ac:dyDescent="0.25">
      <c r="A118" s="87">
        <f>A117+1</f>
        <v>110</v>
      </c>
      <c r="B118" s="85">
        <v>2026</v>
      </c>
      <c r="C118" s="85" t="s">
        <v>29</v>
      </c>
      <c r="D118" s="2" t="s">
        <v>101</v>
      </c>
      <c r="E118" s="83">
        <v>0</v>
      </c>
      <c r="F118" s="85"/>
      <c r="G118" s="112"/>
      <c r="H118" s="112"/>
      <c r="I118" s="112"/>
      <c r="J118" s="112"/>
      <c r="K118" s="112">
        <v>10</v>
      </c>
      <c r="L118" s="85">
        <v>6</v>
      </c>
      <c r="M118" s="81">
        <v>5.9</v>
      </c>
      <c r="N118" s="81">
        <v>5.9</v>
      </c>
      <c r="O118" s="95">
        <f>IF(N118=0,0,(N118*(119/113))+(68.1-72))</f>
        <v>2.3132743362831807</v>
      </c>
      <c r="P118" s="85"/>
      <c r="Q118" s="95">
        <f>+O118+P118</f>
        <v>2.3132743362831807</v>
      </c>
      <c r="R118" s="88"/>
      <c r="S118" s="85"/>
      <c r="T118" s="114"/>
      <c r="U118" s="112"/>
      <c r="V118" s="85"/>
      <c r="W118" s="85"/>
      <c r="X118" s="85"/>
      <c r="Y118" s="85"/>
      <c r="Z118" s="129"/>
      <c r="AA118" s="85"/>
      <c r="AB118" s="85"/>
      <c r="AC118" s="85"/>
      <c r="AD118" s="81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53"/>
      <c r="CM118" s="53"/>
      <c r="CN118" s="53"/>
      <c r="CO118" s="53"/>
    </row>
    <row r="119" spans="1:93" ht="15.75" customHeight="1" x14ac:dyDescent="0.25">
      <c r="A119" s="87">
        <f>A118+1</f>
        <v>111</v>
      </c>
      <c r="B119" s="85">
        <v>2026</v>
      </c>
      <c r="C119" s="85" t="s">
        <v>33</v>
      </c>
      <c r="D119" s="2" t="s">
        <v>102</v>
      </c>
      <c r="E119" s="83">
        <v>0</v>
      </c>
      <c r="F119" s="85"/>
      <c r="G119" s="112"/>
      <c r="H119" s="112"/>
      <c r="I119" s="112"/>
      <c r="J119" s="112"/>
      <c r="K119" s="112"/>
      <c r="L119" s="85">
        <v>20</v>
      </c>
      <c r="M119" s="81">
        <v>19.600000000000001</v>
      </c>
      <c r="N119" s="81">
        <v>19.600000000000001</v>
      </c>
      <c r="O119" s="95">
        <f>IF(N119=0,0,(N119*(105/113))+(64.7-72))</f>
        <v>10.912389380530978</v>
      </c>
      <c r="P119" s="85"/>
      <c r="Q119" s="95">
        <f>+O119+P119</f>
        <v>10.912389380530978</v>
      </c>
      <c r="R119" s="88"/>
      <c r="S119" s="85"/>
      <c r="T119" s="112"/>
      <c r="U119" s="112"/>
      <c r="V119" s="85"/>
      <c r="W119" s="85"/>
      <c r="X119" s="85"/>
      <c r="Y119" s="85"/>
      <c r="Z119" s="129"/>
      <c r="AA119" s="85"/>
      <c r="AB119" s="85"/>
      <c r="AC119" s="85"/>
      <c r="AD119" s="81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53"/>
      <c r="CM119" s="53"/>
      <c r="CN119" s="53"/>
      <c r="CO119" s="53"/>
    </row>
    <row r="120" spans="1:93" ht="15.75" customHeight="1" x14ac:dyDescent="0.25">
      <c r="A120" s="87">
        <f>A119+1</f>
        <v>112</v>
      </c>
      <c r="B120" s="85">
        <v>2026</v>
      </c>
      <c r="C120" s="85" t="s">
        <v>33</v>
      </c>
      <c r="D120" s="53" t="s">
        <v>103</v>
      </c>
      <c r="E120" s="83">
        <v>2</v>
      </c>
      <c r="F120" s="85"/>
      <c r="G120" s="112"/>
      <c r="H120" s="112"/>
      <c r="I120" s="112"/>
      <c r="J120" s="112"/>
      <c r="K120" s="112">
        <v>10</v>
      </c>
      <c r="L120" s="88">
        <v>20</v>
      </c>
      <c r="M120" s="81">
        <v>23.9</v>
      </c>
      <c r="N120" s="81">
        <v>23.9</v>
      </c>
      <c r="O120" s="95">
        <f>IF(N120=0,0,(N120*(105/113))+(64.7-72))</f>
        <v>14.907964601769912</v>
      </c>
      <c r="P120" s="88"/>
      <c r="Q120" s="95">
        <f>+O120+P120</f>
        <v>14.907964601769912</v>
      </c>
      <c r="R120" s="88"/>
      <c r="S120" s="85"/>
      <c r="T120" s="112"/>
      <c r="U120" s="112"/>
      <c r="V120" s="85"/>
      <c r="W120" s="85"/>
      <c r="X120" s="85"/>
      <c r="Y120" s="85"/>
      <c r="Z120" s="115"/>
      <c r="AA120" s="85"/>
      <c r="AB120" s="85"/>
      <c r="AC120" s="85"/>
      <c r="AD120" s="81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53"/>
      <c r="CM120" s="53"/>
      <c r="CN120" s="53"/>
      <c r="CO120" s="53"/>
    </row>
    <row r="121" spans="1:93" ht="15.75" customHeight="1" x14ac:dyDescent="0.25">
      <c r="A121" s="87">
        <f>A120+1</f>
        <v>113</v>
      </c>
      <c r="B121" s="85">
        <v>2026</v>
      </c>
      <c r="C121" s="85" t="s">
        <v>29</v>
      </c>
      <c r="D121" s="62" t="s">
        <v>294</v>
      </c>
      <c r="E121" s="83">
        <v>0</v>
      </c>
      <c r="F121" s="85"/>
      <c r="G121" s="112"/>
      <c r="H121" s="112"/>
      <c r="I121" s="112"/>
      <c r="J121" s="112"/>
      <c r="K121" s="112"/>
      <c r="L121" s="88">
        <v>20</v>
      </c>
      <c r="M121" s="81">
        <v>24.2</v>
      </c>
      <c r="N121" s="81">
        <v>24.2</v>
      </c>
      <c r="O121" s="95">
        <f>IF(N121=0,0,(N121*(119/113))+(68.1-72))</f>
        <v>21.584955752212384</v>
      </c>
      <c r="P121" s="88"/>
      <c r="Q121" s="95">
        <f>+O121+P121</f>
        <v>21.584955752212384</v>
      </c>
      <c r="R121" s="88"/>
      <c r="S121" s="85"/>
      <c r="T121" s="112"/>
      <c r="U121" s="112"/>
      <c r="V121" s="85"/>
      <c r="W121" s="85"/>
      <c r="X121" s="85"/>
      <c r="Y121" s="85"/>
      <c r="Z121" s="115"/>
      <c r="AA121" s="85"/>
      <c r="AB121" s="85"/>
      <c r="AC121" s="85"/>
      <c r="AD121" s="81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53"/>
      <c r="CM121" s="53"/>
      <c r="CN121" s="53"/>
      <c r="CO121" s="53"/>
    </row>
    <row r="122" spans="1:93" ht="15.75" customHeight="1" x14ac:dyDescent="0.25">
      <c r="A122" s="87">
        <f>A121+1</f>
        <v>114</v>
      </c>
      <c r="B122" s="85">
        <v>2026</v>
      </c>
      <c r="C122" s="85" t="s">
        <v>29</v>
      </c>
      <c r="D122" s="2" t="s">
        <v>104</v>
      </c>
      <c r="E122" s="83">
        <v>0</v>
      </c>
      <c r="F122" s="85"/>
      <c r="G122" s="112"/>
      <c r="H122" s="117"/>
      <c r="I122" s="112"/>
      <c r="J122" s="112"/>
      <c r="K122" s="112">
        <v>10</v>
      </c>
      <c r="L122" s="85">
        <v>20</v>
      </c>
      <c r="M122" s="81">
        <v>6.3</v>
      </c>
      <c r="N122" s="81">
        <v>6.3</v>
      </c>
      <c r="O122" s="95">
        <f>IF(N122=0,0,(N122*(119/113))+(68.1-72))</f>
        <v>2.7345132743362779</v>
      </c>
      <c r="P122" s="85"/>
      <c r="Q122" s="95">
        <f>+O122+P122</f>
        <v>2.7345132743362779</v>
      </c>
      <c r="R122" s="85"/>
      <c r="S122" s="85"/>
      <c r="T122" s="112"/>
      <c r="U122" s="112"/>
      <c r="V122" s="85"/>
      <c r="W122" s="85"/>
      <c r="X122" s="85"/>
      <c r="Y122" s="85"/>
      <c r="Z122" s="115"/>
      <c r="AA122" s="85"/>
      <c r="AB122" s="85"/>
      <c r="AC122" s="85"/>
      <c r="AD122" s="81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53"/>
      <c r="CM122" s="53"/>
      <c r="CN122" s="53"/>
      <c r="CO122" s="53"/>
    </row>
    <row r="123" spans="1:93" ht="15.75" customHeight="1" x14ac:dyDescent="0.25">
      <c r="A123" s="87">
        <f>A122+1</f>
        <v>115</v>
      </c>
      <c r="B123" s="85">
        <v>2026</v>
      </c>
      <c r="C123" s="85" t="s">
        <v>29</v>
      </c>
      <c r="D123" s="2" t="s">
        <v>105</v>
      </c>
      <c r="E123" s="83">
        <v>0</v>
      </c>
      <c r="F123" s="85"/>
      <c r="G123" s="112"/>
      <c r="H123" s="117"/>
      <c r="I123" s="112"/>
      <c r="J123" s="112"/>
      <c r="K123" s="112"/>
      <c r="L123" s="85">
        <v>20</v>
      </c>
      <c r="M123" s="81">
        <v>9</v>
      </c>
      <c r="N123" s="81">
        <v>9</v>
      </c>
      <c r="O123" s="95">
        <f>IF(N123=0,0,(N123*(119/113))+(68.1-72))</f>
        <v>5.5778761061946849</v>
      </c>
      <c r="P123" s="85"/>
      <c r="Q123" s="95">
        <f>+O123+P123</f>
        <v>5.5778761061946849</v>
      </c>
      <c r="R123" s="85"/>
      <c r="S123" s="85"/>
      <c r="T123" s="112"/>
      <c r="U123" s="112"/>
      <c r="V123" s="85"/>
      <c r="W123" s="85"/>
      <c r="X123" s="85"/>
      <c r="Y123" s="85"/>
      <c r="Z123" s="115"/>
      <c r="AA123" s="85"/>
      <c r="AB123" s="85"/>
      <c r="AC123" s="85"/>
      <c r="AD123" s="81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53"/>
      <c r="CM123" s="53"/>
      <c r="CN123" s="53"/>
      <c r="CO123" s="53"/>
    </row>
    <row r="124" spans="1:93" ht="15.75" customHeight="1" x14ac:dyDescent="0.25">
      <c r="A124" s="87">
        <f>A123+1</f>
        <v>116</v>
      </c>
      <c r="B124" s="85">
        <v>2026</v>
      </c>
      <c r="C124" s="85" t="s">
        <v>29</v>
      </c>
      <c r="D124" s="60" t="s">
        <v>298</v>
      </c>
      <c r="E124" s="83">
        <v>0</v>
      </c>
      <c r="F124" s="85"/>
      <c r="G124" s="112"/>
      <c r="H124" s="117"/>
      <c r="I124" s="112"/>
      <c r="J124" s="112"/>
      <c r="K124" s="112"/>
      <c r="L124" s="85">
        <v>2</v>
      </c>
      <c r="M124" s="81">
        <v>0</v>
      </c>
      <c r="N124" s="81">
        <v>0</v>
      </c>
      <c r="O124" s="95">
        <f>IF(N124=0,0,(N124*(119/113))+(68.1-72))</f>
        <v>0</v>
      </c>
      <c r="P124" s="85"/>
      <c r="Q124" s="95">
        <f>+O124+P124</f>
        <v>0</v>
      </c>
      <c r="R124" s="85"/>
      <c r="S124" s="85"/>
      <c r="T124" s="112"/>
      <c r="U124" s="112"/>
      <c r="V124" s="85"/>
      <c r="W124" s="85"/>
      <c r="X124" s="85"/>
      <c r="Y124" s="85"/>
      <c r="Z124" s="115"/>
      <c r="AA124" s="85"/>
      <c r="AB124" s="85"/>
      <c r="AC124" s="85"/>
      <c r="AD124" s="81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53"/>
      <c r="CM124" s="53"/>
      <c r="CN124" s="53"/>
      <c r="CO124" s="53"/>
    </row>
    <row r="125" spans="1:93" ht="15.75" customHeight="1" x14ac:dyDescent="0.25">
      <c r="A125" s="87">
        <f>A124+1</f>
        <v>117</v>
      </c>
      <c r="B125" s="85">
        <v>2026</v>
      </c>
      <c r="C125" s="85" t="s">
        <v>29</v>
      </c>
      <c r="D125" s="2" t="s">
        <v>106</v>
      </c>
      <c r="E125" s="83">
        <v>3</v>
      </c>
      <c r="F125" s="85"/>
      <c r="G125" s="112"/>
      <c r="H125" s="112"/>
      <c r="I125" s="112"/>
      <c r="J125" s="112"/>
      <c r="K125" s="112">
        <v>10</v>
      </c>
      <c r="L125" s="85">
        <v>20</v>
      </c>
      <c r="M125" s="81">
        <v>2.7</v>
      </c>
      <c r="N125" s="81">
        <v>3.5</v>
      </c>
      <c r="O125" s="95">
        <f>IF(N125=0,0,(N125*(119/113))+(68.1-72))</f>
        <v>-0.2141592920354034</v>
      </c>
      <c r="P125" s="85"/>
      <c r="Q125" s="95">
        <f>+O125+P125</f>
        <v>-0.2141592920354034</v>
      </c>
      <c r="R125" s="85"/>
      <c r="S125" s="85"/>
      <c r="T125" s="112"/>
      <c r="U125" s="112"/>
      <c r="V125" s="85"/>
      <c r="W125" s="85"/>
      <c r="X125" s="85"/>
      <c r="Y125" s="85"/>
      <c r="Z125" s="115"/>
      <c r="AA125" s="85"/>
      <c r="AB125" s="85"/>
      <c r="AC125" s="85"/>
      <c r="AD125" s="81"/>
      <c r="AE125" s="2"/>
      <c r="AF125" s="2"/>
      <c r="AG125" s="2"/>
      <c r="AH125" s="2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53"/>
      <c r="BW125" s="53"/>
      <c r="BX125" s="53"/>
      <c r="BY125" s="53"/>
      <c r="BZ125" s="53"/>
      <c r="CA125" s="53"/>
      <c r="CB125" s="53"/>
      <c r="CC125" s="53"/>
      <c r="CD125" s="53"/>
      <c r="CE125" s="53"/>
      <c r="CF125" s="53"/>
      <c r="CG125" s="53"/>
      <c r="CH125" s="53"/>
      <c r="CI125" s="53"/>
      <c r="CJ125" s="53"/>
      <c r="CK125" s="53"/>
      <c r="CL125" s="53"/>
      <c r="CM125" s="53"/>
      <c r="CN125" s="53"/>
      <c r="CO125" s="53"/>
    </row>
    <row r="126" spans="1:93" ht="15.75" customHeight="1" x14ac:dyDescent="0.25">
      <c r="A126" s="87">
        <f>A125+1</f>
        <v>118</v>
      </c>
      <c r="B126" s="85">
        <v>2026</v>
      </c>
      <c r="C126" s="85" t="s">
        <v>29</v>
      </c>
      <c r="D126" s="2" t="s">
        <v>303</v>
      </c>
      <c r="E126" s="83">
        <v>0</v>
      </c>
      <c r="F126" s="85"/>
      <c r="G126" s="112"/>
      <c r="H126" s="112"/>
      <c r="I126" s="112"/>
      <c r="J126" s="112"/>
      <c r="K126" s="112"/>
      <c r="L126" s="85">
        <v>5</v>
      </c>
      <c r="M126" s="81">
        <v>10.5</v>
      </c>
      <c r="N126" s="81">
        <v>10.5</v>
      </c>
      <c r="O126" s="95">
        <f>IF(N126=0,0,(N126*(119/113))+(68.1-72))</f>
        <v>7.1575221238938003</v>
      </c>
      <c r="P126" s="85"/>
      <c r="Q126" s="95">
        <f>+O126+P126</f>
        <v>7.1575221238938003</v>
      </c>
      <c r="R126" s="85"/>
      <c r="S126" s="85"/>
      <c r="T126" s="112"/>
      <c r="U126" s="112"/>
      <c r="V126" s="68"/>
      <c r="W126" s="85"/>
      <c r="X126" s="85"/>
      <c r="Y126" s="85"/>
      <c r="Z126" s="115"/>
      <c r="AA126" s="85"/>
      <c r="AB126" s="85"/>
      <c r="AC126" s="85"/>
      <c r="AD126" s="81"/>
      <c r="AE126" s="2"/>
      <c r="AF126" s="2"/>
      <c r="AG126" s="2"/>
      <c r="AH126" s="2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3"/>
      <c r="BS126" s="53"/>
      <c r="BT126" s="53"/>
      <c r="BU126" s="53"/>
      <c r="BV126" s="53"/>
      <c r="BW126" s="53"/>
      <c r="BX126" s="53"/>
      <c r="BY126" s="53"/>
      <c r="BZ126" s="53"/>
      <c r="CA126" s="53"/>
      <c r="CB126" s="53"/>
      <c r="CC126" s="53"/>
      <c r="CD126" s="53"/>
      <c r="CE126" s="53"/>
      <c r="CF126" s="53"/>
      <c r="CG126" s="53"/>
      <c r="CH126" s="53"/>
      <c r="CI126" s="53"/>
      <c r="CJ126" s="53"/>
      <c r="CK126" s="53"/>
      <c r="CL126" s="53"/>
      <c r="CM126" s="53"/>
      <c r="CN126" s="53"/>
      <c r="CO126" s="53"/>
    </row>
    <row r="127" spans="1:93" ht="15.75" customHeight="1" x14ac:dyDescent="0.25">
      <c r="A127" s="87">
        <f>A126+1</f>
        <v>119</v>
      </c>
      <c r="B127" s="88">
        <v>2026</v>
      </c>
      <c r="C127" s="85" t="s">
        <v>29</v>
      </c>
      <c r="D127" s="2" t="s">
        <v>107</v>
      </c>
      <c r="E127" s="83">
        <v>1</v>
      </c>
      <c r="F127" s="88"/>
      <c r="G127" s="112"/>
      <c r="H127" s="112"/>
      <c r="I127" s="112"/>
      <c r="J127" s="112"/>
      <c r="K127" s="112">
        <v>10</v>
      </c>
      <c r="L127" s="85">
        <v>20</v>
      </c>
      <c r="M127" s="81">
        <v>13.8</v>
      </c>
      <c r="N127" s="81">
        <v>13.8</v>
      </c>
      <c r="O127" s="95">
        <f>IF(N127=0,0,(N127*(119/113))+(68.1-72))</f>
        <v>10.632743362831855</v>
      </c>
      <c r="P127" s="85"/>
      <c r="Q127" s="95">
        <f>+O127+P127</f>
        <v>10.632743362831855</v>
      </c>
      <c r="R127" s="85"/>
      <c r="S127" s="88"/>
      <c r="T127" s="112"/>
      <c r="U127" s="112"/>
      <c r="V127" s="85"/>
      <c r="W127" s="85"/>
      <c r="X127" s="85"/>
      <c r="Y127" s="85"/>
      <c r="Z127" s="115"/>
      <c r="AA127" s="85"/>
      <c r="AB127" s="85"/>
      <c r="AC127" s="85"/>
      <c r="AD127" s="81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53"/>
      <c r="CN127" s="53"/>
      <c r="CO127" s="53"/>
    </row>
    <row r="128" spans="1:93" ht="15.75" customHeight="1" x14ac:dyDescent="0.25">
      <c r="A128" s="87">
        <f>A127+1</f>
        <v>120</v>
      </c>
      <c r="B128" s="85">
        <v>2026</v>
      </c>
      <c r="C128" s="85" t="s">
        <v>29</v>
      </c>
      <c r="D128" s="2" t="s">
        <v>108</v>
      </c>
      <c r="E128" s="83">
        <v>0</v>
      </c>
      <c r="F128" s="85"/>
      <c r="G128" s="112"/>
      <c r="H128" s="112"/>
      <c r="I128" s="112"/>
      <c r="J128" s="112"/>
      <c r="K128" s="112">
        <v>10</v>
      </c>
      <c r="L128" s="85">
        <v>6</v>
      </c>
      <c r="M128" s="81">
        <v>20.6</v>
      </c>
      <c r="N128" s="81">
        <v>20.6</v>
      </c>
      <c r="O128" s="95">
        <f>IF(N128=0,0,(N128*(119/113))+(68.1-72))</f>
        <v>17.793805309734509</v>
      </c>
      <c r="P128" s="85"/>
      <c r="Q128" s="95">
        <f>+O128+P128</f>
        <v>17.793805309734509</v>
      </c>
      <c r="R128" s="85"/>
      <c r="S128" s="88"/>
      <c r="T128" s="112"/>
      <c r="U128" s="112"/>
      <c r="V128" s="90"/>
      <c r="W128" s="85"/>
      <c r="X128" s="85"/>
      <c r="Y128" s="85"/>
      <c r="Z128" s="129"/>
      <c r="AA128" s="85"/>
      <c r="AB128" s="85"/>
      <c r="AC128" s="85"/>
      <c r="AD128" s="81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53"/>
      <c r="CM128" s="53"/>
      <c r="CN128" s="53"/>
      <c r="CO128" s="53"/>
    </row>
    <row r="129" spans="1:93" ht="15.75" customHeight="1" x14ac:dyDescent="0.25">
      <c r="A129" s="87">
        <f>A128+1</f>
        <v>121</v>
      </c>
      <c r="B129" s="85">
        <v>2026</v>
      </c>
      <c r="C129" s="85" t="s">
        <v>29</v>
      </c>
      <c r="D129" s="2" t="s">
        <v>109</v>
      </c>
      <c r="E129" s="83">
        <v>0</v>
      </c>
      <c r="F129" s="85"/>
      <c r="G129" s="112"/>
      <c r="H129" s="112"/>
      <c r="I129" s="112"/>
      <c r="J129" s="112"/>
      <c r="K129" s="112">
        <v>10</v>
      </c>
      <c r="L129" s="85">
        <v>7</v>
      </c>
      <c r="M129" s="81">
        <v>19.5</v>
      </c>
      <c r="N129" s="81">
        <v>19.5</v>
      </c>
      <c r="O129" s="95">
        <f>IF(N129=0,0,(N129*(119/113))+(68.1-72))</f>
        <v>16.635398230088491</v>
      </c>
      <c r="P129" s="85"/>
      <c r="Q129" s="95">
        <f>+O129+P129</f>
        <v>16.635398230088491</v>
      </c>
      <c r="R129" s="85"/>
      <c r="S129" s="85"/>
      <c r="T129" s="112"/>
      <c r="U129" s="112"/>
      <c r="V129" s="85"/>
      <c r="W129" s="85"/>
      <c r="X129" s="85"/>
      <c r="Y129" s="85"/>
      <c r="Z129" s="129"/>
      <c r="AA129" s="85"/>
      <c r="AB129" s="85"/>
      <c r="AC129" s="85"/>
      <c r="AD129" s="81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53"/>
      <c r="CM129" s="53"/>
      <c r="CN129" s="53"/>
      <c r="CO129" s="53"/>
    </row>
    <row r="130" spans="1:93" ht="15.75" customHeight="1" x14ac:dyDescent="0.25">
      <c r="A130" s="87">
        <f>A129+1</f>
        <v>122</v>
      </c>
      <c r="B130" s="85">
        <v>2026</v>
      </c>
      <c r="C130" s="85" t="s">
        <v>33</v>
      </c>
      <c r="D130" s="2" t="s">
        <v>334</v>
      </c>
      <c r="E130" s="83">
        <v>0</v>
      </c>
      <c r="F130" s="85"/>
      <c r="G130" s="112"/>
      <c r="H130" s="112"/>
      <c r="I130" s="112"/>
      <c r="J130" s="112"/>
      <c r="K130" s="112"/>
      <c r="L130" s="85">
        <v>7</v>
      </c>
      <c r="M130" s="81">
        <v>24.8</v>
      </c>
      <c r="N130" s="81">
        <v>24.8</v>
      </c>
      <c r="O130" s="95">
        <f>IF(N130=0,0,(N130*(105/113))+(64.7-72))</f>
        <v>15.744247787610622</v>
      </c>
      <c r="P130" s="85"/>
      <c r="Q130" s="95">
        <f>+O130+P130</f>
        <v>15.744247787610622</v>
      </c>
      <c r="R130" s="85"/>
      <c r="S130" s="85"/>
      <c r="T130" s="112"/>
      <c r="U130" s="112"/>
      <c r="V130" s="80"/>
      <c r="W130" s="85"/>
      <c r="X130" s="85"/>
      <c r="Y130" s="85"/>
      <c r="Z130" s="129"/>
      <c r="AA130" s="85"/>
      <c r="AB130" s="85"/>
      <c r="AC130" s="85"/>
      <c r="AD130" s="81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53"/>
      <c r="CM130" s="53"/>
      <c r="CN130" s="53"/>
      <c r="CO130" s="53"/>
    </row>
    <row r="131" spans="1:93" ht="15.75" customHeight="1" x14ac:dyDescent="0.25">
      <c r="A131" s="87">
        <f>A130+1</f>
        <v>123</v>
      </c>
      <c r="B131" s="85">
        <v>2026</v>
      </c>
      <c r="C131" s="85" t="s">
        <v>29</v>
      </c>
      <c r="D131" s="2" t="s">
        <v>279</v>
      </c>
      <c r="E131" s="83">
        <v>0</v>
      </c>
      <c r="F131" s="85"/>
      <c r="G131" s="112"/>
      <c r="H131" s="112"/>
      <c r="I131" s="112"/>
      <c r="J131" s="112"/>
      <c r="K131" s="112"/>
      <c r="L131" s="85">
        <v>14</v>
      </c>
      <c r="M131" s="81">
        <v>25.7</v>
      </c>
      <c r="N131" s="81">
        <v>25.7</v>
      </c>
      <c r="O131" s="95">
        <f>IF(N131=0,0,(N131*(119/113))+(68.1-72))</f>
        <v>23.164601769911499</v>
      </c>
      <c r="P131" s="85"/>
      <c r="Q131" s="95">
        <f>+O131+P131</f>
        <v>23.164601769911499</v>
      </c>
      <c r="R131" s="85"/>
      <c r="S131" s="85"/>
      <c r="T131" s="112"/>
      <c r="U131" s="112"/>
      <c r="V131" s="85"/>
      <c r="W131" s="85"/>
      <c r="X131" s="85"/>
      <c r="Y131" s="85"/>
      <c r="Z131" s="129"/>
      <c r="AA131" s="85"/>
      <c r="AB131" s="85"/>
      <c r="AC131" s="85"/>
      <c r="AD131" s="81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53"/>
      <c r="CM131" s="53"/>
      <c r="CN131" s="53"/>
      <c r="CO131" s="53"/>
    </row>
    <row r="132" spans="1:93" ht="15.75" customHeight="1" x14ac:dyDescent="0.25">
      <c r="A132" s="87">
        <f>A131+1</f>
        <v>124</v>
      </c>
      <c r="B132" s="85">
        <v>2026</v>
      </c>
      <c r="C132" s="85" t="s">
        <v>29</v>
      </c>
      <c r="D132" s="2" t="s">
        <v>110</v>
      </c>
      <c r="E132" s="83">
        <v>0</v>
      </c>
      <c r="F132" s="85"/>
      <c r="G132" s="112"/>
      <c r="H132" s="112"/>
      <c r="I132" s="112"/>
      <c r="J132" s="112"/>
      <c r="K132" s="112">
        <v>10</v>
      </c>
      <c r="L132" s="85">
        <v>20</v>
      </c>
      <c r="M132" s="81">
        <v>13.8</v>
      </c>
      <c r="N132" s="81">
        <v>13.8</v>
      </c>
      <c r="O132" s="95">
        <f>IF(N132=0,0,(N132*(119/113))+(68.1-72))</f>
        <v>10.632743362831855</v>
      </c>
      <c r="P132" s="85"/>
      <c r="Q132" s="95">
        <f>+O132+P132</f>
        <v>10.632743362831855</v>
      </c>
      <c r="R132" s="85"/>
      <c r="S132" s="85"/>
      <c r="T132" s="112"/>
      <c r="U132" s="112"/>
      <c r="V132" s="85"/>
      <c r="W132" s="85"/>
      <c r="X132" s="88"/>
      <c r="Y132" s="85"/>
      <c r="Z132" s="115"/>
      <c r="AA132" s="85"/>
      <c r="AB132" s="85"/>
      <c r="AC132" s="85"/>
      <c r="AD132" s="81"/>
      <c r="AE132" s="2"/>
      <c r="AF132" s="2"/>
      <c r="AG132" s="2"/>
      <c r="AH132" s="2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53"/>
      <c r="BW132" s="53"/>
      <c r="BX132" s="53"/>
      <c r="BY132" s="53"/>
      <c r="BZ132" s="53"/>
      <c r="CA132" s="53"/>
      <c r="CB132" s="53"/>
      <c r="CC132" s="53"/>
      <c r="CD132" s="53"/>
      <c r="CE132" s="53"/>
      <c r="CF132" s="53"/>
      <c r="CG132" s="53"/>
      <c r="CH132" s="53"/>
      <c r="CI132" s="53"/>
      <c r="CJ132" s="53"/>
      <c r="CK132" s="53"/>
      <c r="CL132" s="53"/>
      <c r="CM132" s="53"/>
      <c r="CN132" s="53"/>
      <c r="CO132" s="53"/>
    </row>
    <row r="133" spans="1:93" ht="15.75" customHeight="1" x14ac:dyDescent="0.25">
      <c r="A133" s="87">
        <f>A132+1</f>
        <v>125</v>
      </c>
      <c r="B133" s="85">
        <v>2026</v>
      </c>
      <c r="C133" s="85" t="s">
        <v>29</v>
      </c>
      <c r="D133" s="2" t="s">
        <v>111</v>
      </c>
      <c r="E133" s="83">
        <v>0</v>
      </c>
      <c r="F133" s="85"/>
      <c r="G133" s="112"/>
      <c r="H133" s="112"/>
      <c r="I133" s="112"/>
      <c r="J133" s="112"/>
      <c r="K133" s="112">
        <v>10</v>
      </c>
      <c r="L133" s="85">
        <v>20</v>
      </c>
      <c r="M133" s="81">
        <v>17.5</v>
      </c>
      <c r="N133" s="81">
        <v>17.5</v>
      </c>
      <c r="O133" s="95">
        <f>IF(N133=0,0,(N133*(119/113))+(68.1-72))</f>
        <v>14.529203539823005</v>
      </c>
      <c r="P133" s="85"/>
      <c r="Q133" s="95">
        <f>+O133+P133</f>
        <v>14.529203539823005</v>
      </c>
      <c r="R133" s="85"/>
      <c r="S133" s="85"/>
      <c r="T133" s="112"/>
      <c r="U133" s="112"/>
      <c r="V133" s="85"/>
      <c r="W133" s="85"/>
      <c r="X133" s="88"/>
      <c r="Y133" s="85"/>
      <c r="Z133" s="115"/>
      <c r="AA133" s="85"/>
      <c r="AB133" s="85"/>
      <c r="AC133" s="85"/>
      <c r="AD133" s="81"/>
      <c r="AE133" s="2"/>
      <c r="AF133" s="2"/>
      <c r="AG133" s="2"/>
      <c r="AH133" s="2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  <c r="BT133" s="53"/>
      <c r="BU133" s="53"/>
      <c r="BV133" s="53"/>
      <c r="BW133" s="53"/>
      <c r="BX133" s="53"/>
      <c r="BY133" s="53"/>
      <c r="BZ133" s="53"/>
      <c r="CA133" s="53"/>
      <c r="CB133" s="53"/>
      <c r="CC133" s="53"/>
      <c r="CD133" s="53"/>
      <c r="CE133" s="53"/>
      <c r="CF133" s="53"/>
      <c r="CG133" s="53"/>
      <c r="CH133" s="53"/>
      <c r="CI133" s="53"/>
      <c r="CJ133" s="53"/>
      <c r="CK133" s="53"/>
      <c r="CL133" s="53"/>
      <c r="CM133" s="53"/>
      <c r="CN133" s="53"/>
      <c r="CO133" s="53"/>
    </row>
    <row r="134" spans="1:93" ht="15.75" customHeight="1" x14ac:dyDescent="0.25">
      <c r="A134" s="87">
        <f>A133+1</f>
        <v>126</v>
      </c>
      <c r="B134" s="85">
        <v>2026</v>
      </c>
      <c r="C134" s="85" t="s">
        <v>33</v>
      </c>
      <c r="D134" s="2" t="s">
        <v>112</v>
      </c>
      <c r="E134" s="83">
        <v>0</v>
      </c>
      <c r="F134" s="85"/>
      <c r="G134" s="112"/>
      <c r="H134" s="112"/>
      <c r="I134" s="112"/>
      <c r="J134" s="112"/>
      <c r="K134" s="112">
        <v>10</v>
      </c>
      <c r="L134" s="85">
        <v>20</v>
      </c>
      <c r="M134" s="81">
        <v>14.2</v>
      </c>
      <c r="N134" s="81">
        <v>14.2</v>
      </c>
      <c r="O134" s="95">
        <f>IF(N134=0,0,(N134*(105/113))+(64.7-72))</f>
        <v>5.8946902654867284</v>
      </c>
      <c r="P134" s="85"/>
      <c r="Q134" s="95">
        <f>+O134+P134</f>
        <v>5.8946902654867284</v>
      </c>
      <c r="R134" s="85"/>
      <c r="S134" s="85"/>
      <c r="T134" s="112"/>
      <c r="U134" s="112"/>
      <c r="V134" s="85"/>
      <c r="W134" s="85"/>
      <c r="X134" s="85"/>
      <c r="Y134" s="85"/>
      <c r="Z134" s="129"/>
      <c r="AA134" s="85"/>
      <c r="AB134" s="85"/>
      <c r="AC134" s="85"/>
      <c r="AD134" s="81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53"/>
      <c r="CM134" s="53"/>
      <c r="CN134" s="53"/>
      <c r="CO134" s="53"/>
    </row>
    <row r="135" spans="1:93" ht="15.75" customHeight="1" x14ac:dyDescent="0.25">
      <c r="A135" s="87">
        <f>A134+1</f>
        <v>127</v>
      </c>
      <c r="B135" s="85">
        <v>2026</v>
      </c>
      <c r="C135" s="85" t="s">
        <v>29</v>
      </c>
      <c r="D135" s="2" t="s">
        <v>113</v>
      </c>
      <c r="E135" s="83">
        <v>2</v>
      </c>
      <c r="F135" s="85"/>
      <c r="G135" s="112"/>
      <c r="H135" s="112"/>
      <c r="I135" s="112"/>
      <c r="J135" s="112"/>
      <c r="K135" s="112">
        <v>10</v>
      </c>
      <c r="L135" s="85">
        <v>20</v>
      </c>
      <c r="M135" s="81">
        <v>27.6</v>
      </c>
      <c r="N135" s="81">
        <v>27.6</v>
      </c>
      <c r="O135" s="95">
        <f>IF(N135=0,0,(N135*(119/113))+(68.1-72))</f>
        <v>25.165486725663715</v>
      </c>
      <c r="P135" s="85"/>
      <c r="Q135" s="95">
        <f>+O135+P135</f>
        <v>25.165486725663715</v>
      </c>
      <c r="R135" s="85"/>
      <c r="S135" s="85"/>
      <c r="T135" s="114"/>
      <c r="U135" s="112"/>
      <c r="V135" s="85"/>
      <c r="W135" s="85"/>
      <c r="X135" s="85"/>
      <c r="Y135" s="85"/>
      <c r="Z135" s="115"/>
      <c r="AA135" s="85"/>
      <c r="AB135" s="85"/>
      <c r="AC135" s="85"/>
      <c r="AD135" s="81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53"/>
      <c r="CM135" s="53"/>
      <c r="CN135" s="53"/>
      <c r="CO135" s="53"/>
    </row>
    <row r="136" spans="1:93" ht="15.75" customHeight="1" x14ac:dyDescent="0.25">
      <c r="A136" s="87">
        <f>A135+1</f>
        <v>128</v>
      </c>
      <c r="B136" s="85">
        <v>2026</v>
      </c>
      <c r="C136" s="85" t="s">
        <v>29</v>
      </c>
      <c r="D136" s="60" t="s">
        <v>301</v>
      </c>
      <c r="E136" s="83">
        <v>0</v>
      </c>
      <c r="F136" s="85"/>
      <c r="G136" s="112"/>
      <c r="H136" s="112"/>
      <c r="I136" s="112"/>
      <c r="J136" s="112"/>
      <c r="K136" s="112"/>
      <c r="L136" s="85">
        <v>1</v>
      </c>
      <c r="M136" s="81">
        <v>0</v>
      </c>
      <c r="N136" s="81">
        <v>0</v>
      </c>
      <c r="O136" s="95">
        <f>IF(N136=0,0,(N136*(119/113))+(68.1-72))</f>
        <v>0</v>
      </c>
      <c r="P136" s="85"/>
      <c r="Q136" s="95">
        <f>+O136+P136</f>
        <v>0</v>
      </c>
      <c r="R136" s="85"/>
      <c r="S136" s="85"/>
      <c r="T136" s="114"/>
      <c r="U136" s="112"/>
      <c r="V136" s="85"/>
      <c r="W136" s="85"/>
      <c r="X136" s="85"/>
      <c r="Y136" s="85"/>
      <c r="Z136" s="115"/>
      <c r="AA136" s="85"/>
      <c r="AB136" s="85"/>
      <c r="AC136" s="85"/>
      <c r="AD136" s="81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53"/>
      <c r="CM136" s="53"/>
      <c r="CN136" s="53"/>
      <c r="CO136" s="53"/>
    </row>
    <row r="137" spans="1:93" ht="15.75" customHeight="1" x14ac:dyDescent="0.25">
      <c r="A137" s="87">
        <f>A136+1</f>
        <v>129</v>
      </c>
      <c r="B137" s="85">
        <v>2026</v>
      </c>
      <c r="C137" s="85" t="s">
        <v>29</v>
      </c>
      <c r="D137" s="2" t="s">
        <v>114</v>
      </c>
      <c r="E137" s="83">
        <v>0</v>
      </c>
      <c r="F137" s="85"/>
      <c r="G137" s="112"/>
      <c r="H137" s="112"/>
      <c r="I137" s="112"/>
      <c r="J137" s="112"/>
      <c r="K137" s="112"/>
      <c r="L137" s="85">
        <v>5</v>
      </c>
      <c r="M137" s="81">
        <v>19</v>
      </c>
      <c r="N137" s="81">
        <v>19</v>
      </c>
      <c r="O137" s="95">
        <f>IF(N137=0,0,(N137*(119/113))+(68.1-72))</f>
        <v>16.10884955752212</v>
      </c>
      <c r="P137" s="85">
        <v>-4</v>
      </c>
      <c r="Q137" s="95">
        <f>+O137+P137</f>
        <v>12.10884955752212</v>
      </c>
      <c r="R137" s="85"/>
      <c r="S137" s="85"/>
      <c r="T137" s="112"/>
      <c r="U137" s="112"/>
      <c r="V137" s="90"/>
      <c r="W137" s="85"/>
      <c r="X137" s="85"/>
      <c r="Y137" s="85"/>
      <c r="Z137" s="129"/>
      <c r="AA137" s="85"/>
      <c r="AB137" s="85"/>
      <c r="AC137" s="85"/>
      <c r="AD137" s="81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53"/>
      <c r="CM137" s="53"/>
      <c r="CN137" s="53"/>
      <c r="CO137" s="53"/>
    </row>
    <row r="138" spans="1:93" ht="15.75" customHeight="1" x14ac:dyDescent="0.25">
      <c r="A138" s="87">
        <f>A137+1</f>
        <v>130</v>
      </c>
      <c r="B138" s="85">
        <v>2026</v>
      </c>
      <c r="C138" s="85" t="s">
        <v>33</v>
      </c>
      <c r="D138" s="2" t="s">
        <v>115</v>
      </c>
      <c r="E138" s="83">
        <v>0</v>
      </c>
      <c r="F138" s="88"/>
      <c r="G138" s="112"/>
      <c r="H138" s="112"/>
      <c r="I138" s="112"/>
      <c r="J138" s="112"/>
      <c r="K138" s="112">
        <v>10</v>
      </c>
      <c r="L138" s="85">
        <v>5</v>
      </c>
      <c r="M138" s="81">
        <v>19.899999999999999</v>
      </c>
      <c r="N138" s="81">
        <v>19.899999999999999</v>
      </c>
      <c r="O138" s="95">
        <f>IF(N138=0,0,(N138*(105/113))+(64.7-72))</f>
        <v>11.191150442477877</v>
      </c>
      <c r="P138" s="85">
        <v>-4</v>
      </c>
      <c r="Q138" s="95">
        <f>+O138+P138</f>
        <v>7.1911504424778769</v>
      </c>
      <c r="R138" s="88"/>
      <c r="S138" s="85"/>
      <c r="T138" s="112"/>
      <c r="U138" s="112"/>
      <c r="V138" s="85"/>
      <c r="W138" s="85"/>
      <c r="X138" s="85"/>
      <c r="Y138" s="85"/>
      <c r="Z138" s="129"/>
      <c r="AA138" s="85"/>
      <c r="AB138" s="85"/>
      <c r="AC138" s="85"/>
      <c r="AD138" s="81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53"/>
      <c r="CM138" s="53"/>
      <c r="CN138" s="53"/>
      <c r="CO138" s="53"/>
    </row>
    <row r="139" spans="1:93" ht="15.75" customHeight="1" x14ac:dyDescent="0.25">
      <c r="A139" s="87">
        <f>A138+1</f>
        <v>131</v>
      </c>
      <c r="B139" s="85">
        <v>2026</v>
      </c>
      <c r="C139" s="85" t="s">
        <v>29</v>
      </c>
      <c r="D139" s="67" t="s">
        <v>335</v>
      </c>
      <c r="E139" s="83">
        <v>0</v>
      </c>
      <c r="F139" s="88"/>
      <c r="G139" s="112"/>
      <c r="H139" s="112"/>
      <c r="I139" s="112"/>
      <c r="J139" s="112"/>
      <c r="K139" s="112"/>
      <c r="L139" s="85">
        <v>20</v>
      </c>
      <c r="M139" s="81">
        <v>7.4</v>
      </c>
      <c r="N139" s="81">
        <v>7.4</v>
      </c>
      <c r="O139" s="95">
        <f>IF(N139=0,0,(N139*(119/113))+(68.1-72))</f>
        <v>3.8929203539822961</v>
      </c>
      <c r="P139" s="85"/>
      <c r="Q139" s="95">
        <f>+O139+P139</f>
        <v>3.8929203539822961</v>
      </c>
      <c r="R139" s="85"/>
      <c r="S139" s="85"/>
      <c r="T139" s="65"/>
      <c r="U139" s="112"/>
      <c r="V139" s="85"/>
      <c r="W139" s="85"/>
      <c r="X139" s="85"/>
      <c r="Y139" s="85"/>
      <c r="Z139" s="129"/>
      <c r="AA139" s="85"/>
      <c r="AB139" s="85"/>
      <c r="AC139" s="85"/>
      <c r="AD139" s="81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53"/>
      <c r="CM139" s="53"/>
      <c r="CN139" s="53"/>
      <c r="CO139" s="53"/>
    </row>
    <row r="140" spans="1:93" ht="14.25" customHeight="1" x14ac:dyDescent="0.25">
      <c r="A140" s="87">
        <f>A139+1</f>
        <v>132</v>
      </c>
      <c r="B140" s="85">
        <v>2026</v>
      </c>
      <c r="C140" s="85" t="s">
        <v>33</v>
      </c>
      <c r="D140" s="2" t="s">
        <v>116</v>
      </c>
      <c r="E140" s="83">
        <v>2</v>
      </c>
      <c r="F140" s="85"/>
      <c r="G140" s="112"/>
      <c r="H140" s="112"/>
      <c r="I140" s="112"/>
      <c r="J140" s="112"/>
      <c r="K140" s="112">
        <v>10</v>
      </c>
      <c r="L140" s="85">
        <v>20</v>
      </c>
      <c r="M140" s="81">
        <v>12</v>
      </c>
      <c r="N140" s="81">
        <v>12</v>
      </c>
      <c r="O140" s="95">
        <f>IF(N140=0,0,(N140*(105/113))+(64.7-72))</f>
        <v>3.8504424778761095</v>
      </c>
      <c r="P140" s="85"/>
      <c r="Q140" s="95">
        <f>+O140+P140</f>
        <v>3.8504424778761095</v>
      </c>
      <c r="R140" s="85"/>
      <c r="S140" s="85"/>
      <c r="T140" s="112"/>
      <c r="U140" s="114"/>
      <c r="V140" s="85"/>
      <c r="W140" s="85"/>
      <c r="X140" s="85"/>
      <c r="Y140" s="85"/>
      <c r="Z140" s="115"/>
      <c r="AA140" s="85"/>
      <c r="AB140" s="85"/>
      <c r="AC140" s="85"/>
      <c r="AD140" s="81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53"/>
      <c r="CM140" s="53"/>
      <c r="CN140" s="53"/>
      <c r="CO140" s="53"/>
    </row>
    <row r="141" spans="1:93" ht="15.75" customHeight="1" x14ac:dyDescent="0.25">
      <c r="A141" s="87">
        <f>A140+1</f>
        <v>133</v>
      </c>
      <c r="B141" s="85">
        <v>2026</v>
      </c>
      <c r="C141" s="85" t="s">
        <v>29</v>
      </c>
      <c r="D141" s="2" t="s">
        <v>117</v>
      </c>
      <c r="E141" s="83">
        <v>0</v>
      </c>
      <c r="F141" s="85"/>
      <c r="G141" s="112"/>
      <c r="H141" s="112"/>
      <c r="I141" s="112"/>
      <c r="J141" s="112"/>
      <c r="K141" s="112"/>
      <c r="L141" s="85">
        <v>5</v>
      </c>
      <c r="M141" s="81">
        <v>25.1</v>
      </c>
      <c r="N141" s="81">
        <v>25.1</v>
      </c>
      <c r="O141" s="95">
        <f>IF(N141=0,0,(N141*(119/113))+(68.1-72))</f>
        <v>22.532743362831855</v>
      </c>
      <c r="P141" s="85">
        <v>-4</v>
      </c>
      <c r="Q141" s="95">
        <f>+O141+P141</f>
        <v>18.532743362831855</v>
      </c>
      <c r="R141" s="88"/>
      <c r="S141" s="85"/>
      <c r="T141" s="112"/>
      <c r="U141" s="112"/>
      <c r="V141" s="85"/>
      <c r="W141" s="85"/>
      <c r="X141" s="85"/>
      <c r="Y141" s="85"/>
      <c r="Z141" s="129"/>
      <c r="AA141" s="85"/>
      <c r="AB141" s="85"/>
      <c r="AC141" s="85"/>
      <c r="AD141" s="81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53"/>
      <c r="CM141" s="53"/>
      <c r="CN141" s="53"/>
      <c r="CO141" s="53"/>
    </row>
    <row r="142" spans="1:93" ht="15.75" customHeight="1" x14ac:dyDescent="0.25">
      <c r="A142" s="87">
        <f>A141+1</f>
        <v>134</v>
      </c>
      <c r="B142" s="85">
        <v>2026</v>
      </c>
      <c r="C142" s="85" t="s">
        <v>29</v>
      </c>
      <c r="D142" s="2" t="s">
        <v>276</v>
      </c>
      <c r="E142" s="83">
        <v>0</v>
      </c>
      <c r="F142" s="85"/>
      <c r="G142" s="112"/>
      <c r="H142" s="112"/>
      <c r="I142" s="112"/>
      <c r="J142" s="112"/>
      <c r="K142" s="112"/>
      <c r="L142" s="85">
        <v>6</v>
      </c>
      <c r="M142" s="81">
        <v>14.8</v>
      </c>
      <c r="N142" s="81">
        <v>14.8</v>
      </c>
      <c r="O142" s="95">
        <f>IF(N142=0,0,(N142*(119/113))+(68.1-72))</f>
        <v>11.685840707964598</v>
      </c>
      <c r="P142" s="85"/>
      <c r="Q142" s="95">
        <f>+O142+P142</f>
        <v>11.685840707964598</v>
      </c>
      <c r="T142" s="148"/>
      <c r="U142" s="112"/>
      <c r="V142" s="85"/>
      <c r="W142" s="85"/>
      <c r="X142" s="85"/>
      <c r="Y142" s="85"/>
      <c r="Z142" s="129"/>
      <c r="AA142" s="85"/>
      <c r="AB142" s="85"/>
      <c r="AC142" s="85"/>
      <c r="AD142" s="81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53"/>
      <c r="CM142" s="53"/>
      <c r="CN142" s="53"/>
      <c r="CO142" s="53"/>
    </row>
    <row r="143" spans="1:93" ht="15.75" customHeight="1" x14ac:dyDescent="0.25">
      <c r="A143" s="87">
        <f>A142+1</f>
        <v>135</v>
      </c>
      <c r="B143" s="85">
        <v>2026</v>
      </c>
      <c r="C143" s="85" t="s">
        <v>29</v>
      </c>
      <c r="D143" s="2" t="s">
        <v>118</v>
      </c>
      <c r="E143" s="83">
        <v>0</v>
      </c>
      <c r="F143" s="85"/>
      <c r="G143" s="112"/>
      <c r="H143" s="112"/>
      <c r="I143" s="112"/>
      <c r="J143" s="112"/>
      <c r="K143" s="112"/>
      <c r="L143" s="85">
        <v>20</v>
      </c>
      <c r="M143" s="81">
        <v>13.1</v>
      </c>
      <c r="N143" s="81">
        <v>13.1</v>
      </c>
      <c r="O143" s="95">
        <f>IF(N143=0,0,(N143*(119/113))+(68.1-72))</f>
        <v>9.8955752212389338</v>
      </c>
      <c r="P143" s="85"/>
      <c r="Q143" s="95">
        <f>+O143+P143</f>
        <v>9.8955752212389338</v>
      </c>
      <c r="R143" s="88"/>
      <c r="S143" s="85"/>
      <c r="T143" s="112"/>
      <c r="U143" s="112"/>
      <c r="V143" s="85"/>
      <c r="W143" s="85"/>
      <c r="X143" s="85"/>
      <c r="Y143" s="85"/>
      <c r="Z143" s="115"/>
      <c r="AA143" s="85"/>
      <c r="AB143" s="85"/>
      <c r="AC143" s="85"/>
      <c r="AD143" s="81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53"/>
      <c r="CM143" s="53"/>
      <c r="CN143" s="53"/>
      <c r="CO143" s="53"/>
    </row>
    <row r="144" spans="1:93" ht="15.75" customHeight="1" x14ac:dyDescent="0.25">
      <c r="A144" s="87">
        <f>A143+1</f>
        <v>136</v>
      </c>
      <c r="B144" s="85">
        <v>2026</v>
      </c>
      <c r="C144" s="85" t="s">
        <v>29</v>
      </c>
      <c r="D144" s="2" t="s">
        <v>119</v>
      </c>
      <c r="E144" s="83">
        <v>2</v>
      </c>
      <c r="F144" s="85"/>
      <c r="G144" s="112"/>
      <c r="H144" s="112"/>
      <c r="I144" s="112"/>
      <c r="J144" s="112"/>
      <c r="K144" s="112">
        <v>10</v>
      </c>
      <c r="L144" s="85">
        <v>20</v>
      </c>
      <c r="M144" s="81">
        <v>8.4</v>
      </c>
      <c r="N144" s="81">
        <v>8.5</v>
      </c>
      <c r="O144" s="95">
        <f>IF(N144=0,0,(N144*(119/113))+(68.1-72))</f>
        <v>5.0513274336283143</v>
      </c>
      <c r="P144" s="85"/>
      <c r="Q144" s="95">
        <f>+O144+P144</f>
        <v>5.0513274336283143</v>
      </c>
      <c r="R144" s="85"/>
      <c r="S144" s="88"/>
      <c r="T144" s="112"/>
      <c r="U144" s="112"/>
      <c r="V144" s="85"/>
      <c r="W144" s="85"/>
      <c r="X144" s="85"/>
      <c r="Y144" s="85"/>
      <c r="Z144" s="115"/>
      <c r="AA144" s="85"/>
      <c r="AB144" s="85"/>
      <c r="AC144" s="85"/>
      <c r="AD144" s="81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53"/>
      <c r="CM144" s="53"/>
      <c r="CN144" s="53"/>
      <c r="CO144" s="53"/>
    </row>
    <row r="145" spans="1:93" ht="15.75" customHeight="1" x14ac:dyDescent="0.25">
      <c r="A145" s="87">
        <f>A144+1</f>
        <v>137</v>
      </c>
      <c r="B145" s="85">
        <v>2026</v>
      </c>
      <c r="C145" s="85" t="s">
        <v>29</v>
      </c>
      <c r="D145" s="2" t="s">
        <v>120</v>
      </c>
      <c r="E145" s="83">
        <v>0</v>
      </c>
      <c r="F145" s="85"/>
      <c r="G145" s="112"/>
      <c r="H145" s="112"/>
      <c r="I145" s="112"/>
      <c r="J145" s="112"/>
      <c r="K145" s="112"/>
      <c r="L145" s="85">
        <v>6</v>
      </c>
      <c r="M145" s="81">
        <v>17.5</v>
      </c>
      <c r="N145" s="81">
        <v>17.5</v>
      </c>
      <c r="O145" s="95">
        <f>IF(N145=0,0,(N145*(119/113))+(68.1-72))</f>
        <v>14.529203539823005</v>
      </c>
      <c r="P145" s="85"/>
      <c r="Q145" s="95">
        <f>+O145+P145</f>
        <v>14.529203539823005</v>
      </c>
      <c r="R145" s="85"/>
      <c r="S145" s="88"/>
      <c r="T145" s="112"/>
      <c r="U145" s="112"/>
      <c r="V145" s="85"/>
      <c r="W145" s="85"/>
      <c r="X145" s="85"/>
      <c r="Y145" s="85"/>
      <c r="Z145" s="129"/>
      <c r="AA145" s="85"/>
      <c r="AB145" s="85"/>
      <c r="AC145" s="85"/>
      <c r="AD145" s="81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53"/>
      <c r="CM145" s="53"/>
      <c r="CN145" s="53"/>
      <c r="CO145" s="53"/>
    </row>
    <row r="146" spans="1:93" ht="15.75" customHeight="1" x14ac:dyDescent="0.25">
      <c r="A146" s="87">
        <f>A145+1</f>
        <v>138</v>
      </c>
      <c r="B146" s="85">
        <v>2026</v>
      </c>
      <c r="C146" s="85" t="s">
        <v>33</v>
      </c>
      <c r="D146" s="2" t="s">
        <v>121</v>
      </c>
      <c r="E146" s="83">
        <v>0</v>
      </c>
      <c r="F146" s="88"/>
      <c r="G146" s="112"/>
      <c r="H146" s="112"/>
      <c r="I146" s="112"/>
      <c r="J146" s="112"/>
      <c r="K146" s="112">
        <v>10</v>
      </c>
      <c r="L146" s="85">
        <v>5</v>
      </c>
      <c r="M146" s="81">
        <v>19.899999999999999</v>
      </c>
      <c r="N146" s="81">
        <v>19.899999999999999</v>
      </c>
      <c r="O146" s="95">
        <f>IF(N146=0,0,(N146*(105/113))+(64.7-72))</f>
        <v>11.191150442477877</v>
      </c>
      <c r="P146" s="85">
        <v>-4</v>
      </c>
      <c r="Q146" s="95">
        <f>+O146+P146</f>
        <v>7.1911504424778769</v>
      </c>
      <c r="R146" s="85"/>
      <c r="S146" s="85"/>
      <c r="T146" s="112"/>
      <c r="U146" s="112"/>
      <c r="V146" s="85"/>
      <c r="W146" s="85"/>
      <c r="X146" s="85"/>
      <c r="Y146" s="85"/>
      <c r="Z146" s="129"/>
      <c r="AA146" s="85"/>
      <c r="AB146" s="85"/>
      <c r="AC146" s="85"/>
      <c r="AD146" s="81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53"/>
      <c r="CM146" s="53"/>
      <c r="CN146" s="53"/>
      <c r="CO146" s="53"/>
    </row>
    <row r="147" spans="1:93" ht="15.75" customHeight="1" x14ac:dyDescent="0.25">
      <c r="A147" s="87">
        <f>A146+1</f>
        <v>139</v>
      </c>
      <c r="B147" s="85">
        <v>2026</v>
      </c>
      <c r="C147" s="85" t="s">
        <v>29</v>
      </c>
      <c r="D147" s="2" t="s">
        <v>291</v>
      </c>
      <c r="E147" s="83">
        <v>0</v>
      </c>
      <c r="F147" s="88"/>
      <c r="G147" s="112"/>
      <c r="H147" s="112"/>
      <c r="I147" s="112"/>
      <c r="J147" s="112"/>
      <c r="K147" s="112"/>
      <c r="L147" s="85">
        <v>5</v>
      </c>
      <c r="M147" s="81">
        <v>10.6</v>
      </c>
      <c r="N147" s="81">
        <v>10.6</v>
      </c>
      <c r="O147" s="95">
        <f>IF(N147=0,0,(N147*(119/113))+(68.1-72))</f>
        <v>7.2628318584070737</v>
      </c>
      <c r="P147" s="85">
        <v>-4</v>
      </c>
      <c r="Q147" s="95">
        <f>+O147+P147</f>
        <v>3.2628318584070737</v>
      </c>
      <c r="R147" s="85"/>
      <c r="S147" s="85"/>
      <c r="T147" s="112"/>
      <c r="U147" s="112"/>
      <c r="V147" s="85"/>
      <c r="W147" s="85"/>
      <c r="X147" s="85"/>
      <c r="Y147" s="85"/>
      <c r="Z147" s="129"/>
      <c r="AA147" s="85"/>
      <c r="AB147" s="85"/>
      <c r="AC147" s="85"/>
      <c r="AD147" s="81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53"/>
      <c r="CM147" s="53"/>
      <c r="CN147" s="53"/>
      <c r="CO147" s="53"/>
    </row>
    <row r="148" spans="1:93" ht="15" customHeight="1" x14ac:dyDescent="0.25">
      <c r="A148" s="87">
        <f>A147+1</f>
        <v>140</v>
      </c>
      <c r="B148" s="85">
        <v>2026</v>
      </c>
      <c r="C148" s="85" t="s">
        <v>33</v>
      </c>
      <c r="D148" s="2" t="s">
        <v>122</v>
      </c>
      <c r="E148" s="83">
        <v>4</v>
      </c>
      <c r="F148" s="88"/>
      <c r="G148" s="112"/>
      <c r="H148" s="112"/>
      <c r="I148" s="112"/>
      <c r="J148" s="112"/>
      <c r="K148" s="112">
        <v>10</v>
      </c>
      <c r="L148" s="85">
        <v>15</v>
      </c>
      <c r="M148" s="81">
        <v>12.3</v>
      </c>
      <c r="N148" s="81">
        <v>12.5</v>
      </c>
      <c r="O148" s="95">
        <f>IF(N148=0,0,(N148*(105/113))+(64.7-72))</f>
        <v>4.315044247787613</v>
      </c>
      <c r="P148" s="85"/>
      <c r="Q148" s="95">
        <f>+O148+P148</f>
        <v>4.315044247787613</v>
      </c>
      <c r="R148" s="85"/>
      <c r="S148" s="85"/>
      <c r="T148" s="112"/>
      <c r="U148" s="112"/>
      <c r="V148" s="85"/>
      <c r="W148" s="85"/>
      <c r="X148" s="85"/>
      <c r="Y148" s="85"/>
      <c r="Z148" s="129"/>
      <c r="AA148" s="85"/>
      <c r="AB148" s="85"/>
      <c r="AC148" s="85"/>
      <c r="AD148" s="81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53"/>
      <c r="CM148" s="53"/>
      <c r="CN148" s="53"/>
      <c r="CO148" s="53"/>
    </row>
    <row r="149" spans="1:93" ht="15.75" customHeight="1" x14ac:dyDescent="0.25">
      <c r="A149" s="87">
        <f>A148+1</f>
        <v>141</v>
      </c>
      <c r="B149" s="85">
        <v>2026</v>
      </c>
      <c r="C149" s="85" t="s">
        <v>33</v>
      </c>
      <c r="D149" s="2" t="s">
        <v>123</v>
      </c>
      <c r="E149" s="83">
        <v>0</v>
      </c>
      <c r="F149" s="85"/>
      <c r="G149" s="112"/>
      <c r="H149" s="112"/>
      <c r="I149" s="112"/>
      <c r="J149" s="112"/>
      <c r="K149" s="112">
        <v>10</v>
      </c>
      <c r="L149" s="85">
        <v>5</v>
      </c>
      <c r="M149" s="81">
        <v>21</v>
      </c>
      <c r="N149" s="81">
        <v>21</v>
      </c>
      <c r="O149" s="95">
        <f>IF(N149=0,0,(N149*(105/113))+(64.7-72))</f>
        <v>12.213274336283188</v>
      </c>
      <c r="P149" s="85">
        <v>-4</v>
      </c>
      <c r="Q149" s="95">
        <f>+O149+P149</f>
        <v>8.2132743362831881</v>
      </c>
      <c r="R149" s="85"/>
      <c r="S149" s="88"/>
      <c r="T149" s="112"/>
      <c r="U149" s="112"/>
      <c r="V149" s="90"/>
      <c r="W149" s="85"/>
      <c r="X149" s="85"/>
      <c r="Y149" s="85"/>
      <c r="Z149" s="129"/>
      <c r="AA149" s="85"/>
      <c r="AB149" s="85"/>
      <c r="AC149" s="85"/>
      <c r="AD149" s="81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53"/>
      <c r="CM149" s="53"/>
      <c r="CN149" s="53"/>
      <c r="CO149" s="53"/>
    </row>
    <row r="150" spans="1:93" ht="14.25" customHeight="1" x14ac:dyDescent="0.25">
      <c r="A150" s="87">
        <f>A149+1</f>
        <v>142</v>
      </c>
      <c r="B150" s="85">
        <v>2026</v>
      </c>
      <c r="C150" s="85" t="s">
        <v>29</v>
      </c>
      <c r="D150" s="2" t="s">
        <v>124</v>
      </c>
      <c r="E150" s="83">
        <v>4</v>
      </c>
      <c r="F150" s="85"/>
      <c r="G150" s="112"/>
      <c r="H150" s="112"/>
      <c r="I150" s="112"/>
      <c r="J150" s="112"/>
      <c r="K150" s="112">
        <v>10</v>
      </c>
      <c r="L150" s="85">
        <v>20</v>
      </c>
      <c r="M150" s="81">
        <v>10.4</v>
      </c>
      <c r="N150" s="81">
        <v>10.3</v>
      </c>
      <c r="O150" s="95">
        <f>IF(N150=0,0,(N150*(119/113))+(68.1-72))</f>
        <v>6.9469026548672517</v>
      </c>
      <c r="P150" s="85"/>
      <c r="Q150" s="95">
        <f>+O150+P150</f>
        <v>6.9469026548672517</v>
      </c>
      <c r="R150" s="85"/>
      <c r="S150" s="85"/>
      <c r="T150" s="112"/>
      <c r="U150" s="112"/>
      <c r="V150" s="85"/>
      <c r="W150" s="85"/>
      <c r="X150" s="85"/>
      <c r="Y150" s="85"/>
      <c r="Z150" s="115"/>
      <c r="AA150" s="85"/>
      <c r="AB150" s="85"/>
      <c r="AC150" s="85"/>
      <c r="AD150" s="81"/>
      <c r="AE150" s="2"/>
      <c r="AF150" s="2"/>
      <c r="AG150" s="2"/>
      <c r="AH150" s="2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3"/>
      <c r="BS150" s="53"/>
      <c r="BT150" s="53"/>
      <c r="BU150" s="53"/>
      <c r="BV150" s="53"/>
      <c r="BW150" s="53"/>
      <c r="BX150" s="53"/>
      <c r="BY150" s="53"/>
      <c r="BZ150" s="53"/>
      <c r="CA150" s="53"/>
      <c r="CB150" s="53"/>
      <c r="CC150" s="53"/>
      <c r="CD150" s="53"/>
      <c r="CE150" s="53"/>
      <c r="CF150" s="53"/>
      <c r="CG150" s="53"/>
      <c r="CH150" s="53"/>
      <c r="CI150" s="53"/>
      <c r="CJ150" s="53"/>
      <c r="CK150" s="53"/>
      <c r="CL150" s="53"/>
      <c r="CM150" s="53"/>
      <c r="CN150" s="53"/>
      <c r="CO150" s="53"/>
    </row>
    <row r="151" spans="1:93" ht="15.75" customHeight="1" x14ac:dyDescent="0.25">
      <c r="A151" s="87">
        <f>A150+1</f>
        <v>143</v>
      </c>
      <c r="B151" s="85">
        <v>2026</v>
      </c>
      <c r="C151" s="85" t="s">
        <v>29</v>
      </c>
      <c r="D151" s="2" t="s">
        <v>125</v>
      </c>
      <c r="E151" s="83">
        <v>0</v>
      </c>
      <c r="F151" s="85"/>
      <c r="G151" s="112"/>
      <c r="H151" s="112"/>
      <c r="I151" s="112"/>
      <c r="J151" s="112"/>
      <c r="K151" s="112"/>
      <c r="L151" s="85">
        <v>20</v>
      </c>
      <c r="M151" s="81">
        <v>14.7</v>
      </c>
      <c r="N151" s="81">
        <v>14.7</v>
      </c>
      <c r="O151" s="95">
        <f>IF(N151=0,0,(N151*(119/113))+(68.1-72))</f>
        <v>11.580530973451323</v>
      </c>
      <c r="P151" s="85"/>
      <c r="Q151" s="95">
        <f>+O151+P151</f>
        <v>11.580530973451323</v>
      </c>
      <c r="R151" s="85"/>
      <c r="S151" s="85"/>
      <c r="T151" s="112"/>
      <c r="U151" s="114"/>
      <c r="V151" s="85"/>
      <c r="W151" s="85"/>
      <c r="X151" s="85"/>
      <c r="Y151" s="85"/>
      <c r="Z151" s="129"/>
      <c r="AA151" s="85"/>
      <c r="AB151" s="85"/>
      <c r="AC151" s="85"/>
      <c r="AD151" s="81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53"/>
      <c r="CM151" s="53"/>
      <c r="CN151" s="53"/>
      <c r="CO151" s="53"/>
    </row>
    <row r="152" spans="1:93" ht="15.75" customHeight="1" x14ac:dyDescent="0.25">
      <c r="A152" s="87">
        <f>A151+1</f>
        <v>144</v>
      </c>
      <c r="B152" s="85">
        <v>2026</v>
      </c>
      <c r="C152" s="85" t="s">
        <v>29</v>
      </c>
      <c r="D152" s="64" t="s">
        <v>310</v>
      </c>
      <c r="E152" s="83">
        <v>0</v>
      </c>
      <c r="F152" s="85"/>
      <c r="G152" s="112"/>
      <c r="H152" s="112"/>
      <c r="I152" s="112"/>
      <c r="J152" s="112"/>
      <c r="K152" s="112"/>
      <c r="L152" s="85">
        <v>1</v>
      </c>
      <c r="M152" s="81">
        <v>0</v>
      </c>
      <c r="N152" s="81">
        <v>0</v>
      </c>
      <c r="O152" s="95">
        <f>IF(N152=0,0,(N152*(119/113))+(68.1-72))</f>
        <v>0</v>
      </c>
      <c r="P152" s="85"/>
      <c r="Q152" s="95">
        <f>+O152+P152</f>
        <v>0</v>
      </c>
      <c r="R152" s="85"/>
      <c r="S152" s="85"/>
      <c r="T152" s="112"/>
      <c r="U152" s="114"/>
      <c r="V152" s="85"/>
      <c r="W152" s="85"/>
      <c r="X152" s="85"/>
      <c r="Y152" s="85"/>
      <c r="Z152" s="129"/>
      <c r="AA152" s="85"/>
      <c r="AB152" s="85"/>
      <c r="AC152" s="85"/>
      <c r="AD152" s="81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53"/>
      <c r="CM152" s="53"/>
      <c r="CN152" s="53"/>
      <c r="CO152" s="53"/>
    </row>
    <row r="153" spans="1:93" ht="15.75" customHeight="1" x14ac:dyDescent="0.25">
      <c r="A153" s="87">
        <f>A152+1</f>
        <v>145</v>
      </c>
      <c r="B153" s="85">
        <v>2026</v>
      </c>
      <c r="C153" s="85" t="s">
        <v>33</v>
      </c>
      <c r="D153" s="2" t="s">
        <v>126</v>
      </c>
      <c r="E153" s="83">
        <v>1</v>
      </c>
      <c r="F153" s="85"/>
      <c r="G153" s="112"/>
      <c r="H153" s="112"/>
      <c r="I153" s="112"/>
      <c r="J153" s="112"/>
      <c r="K153" s="112">
        <v>10</v>
      </c>
      <c r="L153" s="85">
        <v>20</v>
      </c>
      <c r="M153" s="81">
        <v>22.3</v>
      </c>
      <c r="N153" s="81">
        <v>22.6</v>
      </c>
      <c r="O153" s="95">
        <f>IF(N153=0,0,(N153*(105/113))+(64.7-72))</f>
        <v>13.700000000000003</v>
      </c>
      <c r="P153" s="85"/>
      <c r="Q153" s="95">
        <f>+O153+P153</f>
        <v>13.700000000000003</v>
      </c>
      <c r="R153" s="85"/>
      <c r="S153" s="85"/>
      <c r="T153" s="65"/>
      <c r="U153" s="112"/>
      <c r="V153" s="85"/>
      <c r="W153" s="85"/>
      <c r="X153" s="85"/>
      <c r="Y153" s="85"/>
      <c r="Z153" s="115"/>
      <c r="AA153" s="85"/>
      <c r="AB153" s="85"/>
      <c r="AC153" s="85"/>
      <c r="AD153" s="81"/>
      <c r="AE153" s="2"/>
      <c r="AF153" s="53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53"/>
      <c r="CM153" s="53"/>
      <c r="CN153" s="53"/>
      <c r="CO153" s="53"/>
    </row>
    <row r="154" spans="1:93" ht="15.75" customHeight="1" x14ac:dyDescent="0.25">
      <c r="A154" s="87">
        <f>A153+1</f>
        <v>146</v>
      </c>
      <c r="B154" s="85">
        <v>2026</v>
      </c>
      <c r="C154" s="88" t="s">
        <v>29</v>
      </c>
      <c r="D154" s="53" t="s">
        <v>127</v>
      </c>
      <c r="E154" s="83">
        <v>1</v>
      </c>
      <c r="F154" s="85"/>
      <c r="G154" s="112"/>
      <c r="H154" s="112"/>
      <c r="I154" s="112"/>
      <c r="J154" s="112"/>
      <c r="K154" s="112">
        <v>10</v>
      </c>
      <c r="L154" s="85">
        <v>20</v>
      </c>
      <c r="M154" s="81">
        <v>10.9</v>
      </c>
      <c r="N154" s="81">
        <v>10.9</v>
      </c>
      <c r="O154" s="95">
        <f>IF(N154=0,0,(N154*(119/113))+(68.1-72))</f>
        <v>7.5787610619468975</v>
      </c>
      <c r="P154" s="85"/>
      <c r="Q154" s="95">
        <f>+O154+P154</f>
        <v>7.5787610619468975</v>
      </c>
      <c r="R154" s="85"/>
      <c r="S154" s="88"/>
      <c r="T154" s="114"/>
      <c r="U154" s="114"/>
      <c r="V154" s="85"/>
      <c r="W154" s="85"/>
      <c r="X154" s="85"/>
      <c r="Y154" s="85"/>
      <c r="Z154" s="115"/>
      <c r="AA154" s="85"/>
      <c r="AB154" s="85"/>
      <c r="AC154" s="85"/>
      <c r="AD154" s="81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53"/>
      <c r="CM154" s="53"/>
      <c r="CN154" s="53"/>
      <c r="CO154" s="53"/>
    </row>
    <row r="155" spans="1:93" ht="15.6" customHeight="1" x14ac:dyDescent="0.25">
      <c r="A155" s="87">
        <f>A154+1</f>
        <v>147</v>
      </c>
      <c r="B155" s="85">
        <v>2026</v>
      </c>
      <c r="C155" s="85" t="s">
        <v>33</v>
      </c>
      <c r="D155" s="2" t="s">
        <v>128</v>
      </c>
      <c r="E155" s="83">
        <v>0</v>
      </c>
      <c r="F155" s="85"/>
      <c r="G155" s="112"/>
      <c r="H155" s="112"/>
      <c r="I155" s="112"/>
      <c r="J155" s="112"/>
      <c r="K155" s="112">
        <v>10</v>
      </c>
      <c r="L155" s="85">
        <v>20</v>
      </c>
      <c r="M155" s="81">
        <v>20.8</v>
      </c>
      <c r="N155" s="81">
        <v>20.8</v>
      </c>
      <c r="O155" s="95">
        <f>IF(N155=0,0,(N155*(105/113))+(64.7-72))</f>
        <v>12.027433628318587</v>
      </c>
      <c r="P155" s="85"/>
      <c r="Q155" s="95">
        <f>+O155+P155</f>
        <v>12.027433628318587</v>
      </c>
      <c r="R155" s="85"/>
      <c r="S155" s="85"/>
      <c r="T155" s="112"/>
      <c r="U155" s="112"/>
      <c r="V155" s="85"/>
      <c r="W155" s="85"/>
      <c r="X155" s="85"/>
      <c r="Y155" s="85"/>
      <c r="Z155" s="115"/>
      <c r="AA155" s="85"/>
      <c r="AB155" s="85"/>
      <c r="AC155" s="85"/>
      <c r="AD155" s="81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53"/>
      <c r="CM155" s="53"/>
      <c r="CN155" s="53"/>
      <c r="CO155" s="53"/>
    </row>
    <row r="156" spans="1:93" ht="15.6" customHeight="1" x14ac:dyDescent="0.25">
      <c r="A156" s="87">
        <f>A155+1</f>
        <v>148</v>
      </c>
      <c r="B156" s="85">
        <v>2026</v>
      </c>
      <c r="C156" s="85" t="s">
        <v>33</v>
      </c>
      <c r="D156" s="2" t="s">
        <v>284</v>
      </c>
      <c r="E156" s="83">
        <v>0</v>
      </c>
      <c r="F156" s="85"/>
      <c r="G156" s="112"/>
      <c r="H156" s="112"/>
      <c r="I156" s="112"/>
      <c r="J156" s="112"/>
      <c r="K156" s="112"/>
      <c r="L156" s="85">
        <v>6</v>
      </c>
      <c r="M156" s="81">
        <v>21.4</v>
      </c>
      <c r="N156" s="81">
        <v>21.4</v>
      </c>
      <c r="O156" s="95">
        <f>IF(N156=0,0,(N156*(105/113))+(64.7-72))</f>
        <v>12.584955752212391</v>
      </c>
      <c r="P156" s="85"/>
      <c r="Q156" s="95">
        <f>+O156+P156</f>
        <v>12.584955752212391</v>
      </c>
      <c r="R156" s="85"/>
      <c r="S156" s="85"/>
      <c r="T156" s="112"/>
      <c r="U156" s="112"/>
      <c r="V156" s="85"/>
      <c r="W156" s="85"/>
      <c r="X156" s="85"/>
      <c r="Y156" s="85"/>
      <c r="Z156" s="115"/>
      <c r="AA156" s="85"/>
      <c r="AB156" s="85"/>
      <c r="AC156" s="85"/>
      <c r="AD156" s="81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53"/>
      <c r="CM156" s="53"/>
      <c r="CN156" s="53"/>
      <c r="CO156" s="53"/>
    </row>
    <row r="157" spans="1:93" ht="15.6" customHeight="1" x14ac:dyDescent="0.25">
      <c r="A157" s="87">
        <f>A156+1</f>
        <v>149</v>
      </c>
      <c r="B157" s="85">
        <v>2026</v>
      </c>
      <c r="C157" s="85" t="s">
        <v>29</v>
      </c>
      <c r="D157" s="60" t="s">
        <v>321</v>
      </c>
      <c r="E157" s="83">
        <v>0</v>
      </c>
      <c r="F157" s="85"/>
      <c r="G157" s="112"/>
      <c r="H157" s="112"/>
      <c r="I157" s="112"/>
      <c r="J157" s="112"/>
      <c r="K157" s="112"/>
      <c r="L157" s="85">
        <v>1</v>
      </c>
      <c r="M157" s="81">
        <v>0</v>
      </c>
      <c r="N157" s="81">
        <v>0</v>
      </c>
      <c r="O157" s="95">
        <f>IF(N157=0,0,(N157*(119/113))+(68.1-72))</f>
        <v>0</v>
      </c>
      <c r="P157" s="85"/>
      <c r="Q157" s="95">
        <f>+O157+P157</f>
        <v>0</v>
      </c>
      <c r="R157" s="85"/>
      <c r="S157" s="85"/>
      <c r="T157" s="112"/>
      <c r="U157" s="112"/>
      <c r="V157" s="85"/>
      <c r="W157" s="85"/>
      <c r="X157" s="85"/>
      <c r="Y157" s="85"/>
      <c r="Z157" s="115"/>
      <c r="AA157" s="85"/>
      <c r="AB157" s="85"/>
      <c r="AC157" s="85"/>
      <c r="AD157" s="81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53"/>
      <c r="CM157" s="53"/>
      <c r="CN157" s="53"/>
      <c r="CO157" s="53"/>
    </row>
    <row r="158" spans="1:93" ht="15.6" customHeight="1" x14ac:dyDescent="0.25">
      <c r="A158" s="87">
        <f>A157+1</f>
        <v>150</v>
      </c>
      <c r="B158" s="85">
        <v>2026</v>
      </c>
      <c r="C158" s="85" t="s">
        <v>33</v>
      </c>
      <c r="D158" s="2" t="s">
        <v>129</v>
      </c>
      <c r="E158" s="83">
        <v>0</v>
      </c>
      <c r="F158" s="85"/>
      <c r="G158" s="112"/>
      <c r="H158" s="112"/>
      <c r="I158" s="114"/>
      <c r="J158" s="112"/>
      <c r="K158" s="112"/>
      <c r="L158" s="88">
        <v>20</v>
      </c>
      <c r="M158" s="81">
        <v>18.2</v>
      </c>
      <c r="N158" s="81">
        <v>18.2</v>
      </c>
      <c r="O158" s="95">
        <f>IF(N158=0,0,(N158*(105/113))+(64.7-72))</f>
        <v>9.6115044247787615</v>
      </c>
      <c r="P158" s="88"/>
      <c r="Q158" s="95">
        <f>+O158+P158</f>
        <v>9.6115044247787615</v>
      </c>
      <c r="R158" s="85"/>
      <c r="S158" s="85"/>
      <c r="T158" s="112"/>
      <c r="U158" s="114"/>
      <c r="V158" s="85"/>
      <c r="W158" s="85"/>
      <c r="X158" s="85"/>
      <c r="Y158" s="85"/>
      <c r="Z158" s="129"/>
      <c r="AA158" s="85"/>
      <c r="AB158" s="85"/>
      <c r="AC158" s="85"/>
      <c r="AD158" s="81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53"/>
      <c r="CM158" s="53"/>
      <c r="CN158" s="53"/>
      <c r="CO158" s="53"/>
    </row>
    <row r="159" spans="1:93" ht="15.6" customHeight="1" x14ac:dyDescent="0.25">
      <c r="A159" s="87">
        <f>A158+1</f>
        <v>151</v>
      </c>
      <c r="B159" s="85">
        <v>2026</v>
      </c>
      <c r="C159" s="85" t="s">
        <v>29</v>
      </c>
      <c r="D159" s="2" t="s">
        <v>130</v>
      </c>
      <c r="E159" s="83">
        <v>0</v>
      </c>
      <c r="F159" s="85"/>
      <c r="G159" s="112"/>
      <c r="H159" s="112"/>
      <c r="I159" s="112"/>
      <c r="J159" s="112"/>
      <c r="K159" s="112"/>
      <c r="L159" s="88">
        <v>20</v>
      </c>
      <c r="M159" s="81">
        <v>9.9</v>
      </c>
      <c r="N159" s="81">
        <v>9.9</v>
      </c>
      <c r="O159" s="95">
        <f>IF(N159=0,0,(N159*(119/113))+(68.1-72))</f>
        <v>6.5256637168141545</v>
      </c>
      <c r="P159" s="88"/>
      <c r="Q159" s="95">
        <f>+O159+P159</f>
        <v>6.5256637168141545</v>
      </c>
      <c r="R159" s="85"/>
      <c r="S159" s="85"/>
      <c r="T159" s="112"/>
      <c r="U159" s="114"/>
      <c r="V159" s="85"/>
      <c r="W159" s="85"/>
      <c r="X159" s="85"/>
      <c r="Y159" s="85"/>
      <c r="Z159" s="115"/>
      <c r="AA159" s="85"/>
      <c r="AB159" s="85"/>
      <c r="AC159" s="85"/>
      <c r="AD159" s="81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53"/>
      <c r="CM159" s="53"/>
      <c r="CN159" s="53"/>
      <c r="CO159" s="53"/>
    </row>
    <row r="160" spans="1:93" ht="15.75" customHeight="1" x14ac:dyDescent="0.25">
      <c r="A160" s="87">
        <f>A159+1</f>
        <v>152</v>
      </c>
      <c r="B160" s="85">
        <v>2026</v>
      </c>
      <c r="C160" s="85" t="s">
        <v>29</v>
      </c>
      <c r="D160" s="2" t="s">
        <v>131</v>
      </c>
      <c r="E160" s="83">
        <v>0</v>
      </c>
      <c r="F160" s="85"/>
      <c r="G160" s="112"/>
      <c r="H160" s="112"/>
      <c r="I160" s="112"/>
      <c r="J160" s="112"/>
      <c r="K160" s="112">
        <v>10</v>
      </c>
      <c r="L160" s="88">
        <v>12</v>
      </c>
      <c r="M160" s="81">
        <v>20.9</v>
      </c>
      <c r="N160" s="81">
        <v>20.9</v>
      </c>
      <c r="O160" s="95">
        <f>IF(N160=0,0,(N160*(119/113))+(68.1-72))</f>
        <v>18.109734513274329</v>
      </c>
      <c r="P160" s="88"/>
      <c r="Q160" s="95">
        <f>+O160+P160</f>
        <v>18.109734513274329</v>
      </c>
      <c r="R160" s="85"/>
      <c r="S160" s="85"/>
      <c r="T160" s="112"/>
      <c r="U160" s="114"/>
      <c r="V160" s="85"/>
      <c r="W160" s="85"/>
      <c r="X160" s="85"/>
      <c r="Y160" s="85"/>
      <c r="Z160" s="129"/>
      <c r="AA160" s="85"/>
      <c r="AB160" s="85"/>
      <c r="AC160" s="85"/>
      <c r="AD160" s="81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53"/>
      <c r="CM160" s="53"/>
      <c r="CN160" s="53"/>
      <c r="CO160" s="53"/>
    </row>
    <row r="161" spans="1:93" ht="15.75" customHeight="1" x14ac:dyDescent="0.25">
      <c r="A161" s="87">
        <f>A160+1</f>
        <v>153</v>
      </c>
      <c r="B161" s="85">
        <v>2026</v>
      </c>
      <c r="C161" s="85" t="s">
        <v>29</v>
      </c>
      <c r="D161" s="2" t="s">
        <v>333</v>
      </c>
      <c r="E161" s="83">
        <v>1</v>
      </c>
      <c r="F161" s="85"/>
      <c r="G161" s="112"/>
      <c r="H161" s="112"/>
      <c r="I161" s="112"/>
      <c r="J161" s="112"/>
      <c r="K161" s="112">
        <v>10</v>
      </c>
      <c r="L161" s="88">
        <v>8</v>
      </c>
      <c r="M161" s="81">
        <v>9.4</v>
      </c>
      <c r="N161" s="81">
        <v>7.3</v>
      </c>
      <c r="O161" s="95">
        <f>IF(N161=0,0,(N161*(119/113))+(68.1-72))</f>
        <v>3.7876106194690209</v>
      </c>
      <c r="P161" s="88"/>
      <c r="Q161" s="95">
        <f>+O161+P161</f>
        <v>3.7876106194690209</v>
      </c>
      <c r="R161" s="85"/>
      <c r="S161" s="85"/>
      <c r="T161" s="112"/>
      <c r="U161" s="114"/>
      <c r="V161" s="90"/>
      <c r="W161" s="85"/>
      <c r="X161" s="85"/>
      <c r="Y161" s="85"/>
      <c r="Z161" s="129"/>
      <c r="AA161" s="85"/>
      <c r="AB161" s="85"/>
      <c r="AC161" s="85"/>
      <c r="AD161" s="81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53"/>
      <c r="CM161" s="53"/>
      <c r="CN161" s="53"/>
      <c r="CO161" s="53"/>
    </row>
    <row r="162" spans="1:93" ht="15.6" customHeight="1" x14ac:dyDescent="0.25">
      <c r="A162" s="87">
        <f>A161+1</f>
        <v>154</v>
      </c>
      <c r="B162" s="85">
        <v>2026</v>
      </c>
      <c r="C162" s="85" t="s">
        <v>29</v>
      </c>
      <c r="D162" s="60" t="s">
        <v>312</v>
      </c>
      <c r="E162" s="83">
        <v>0</v>
      </c>
      <c r="F162" s="85"/>
      <c r="G162" s="112"/>
      <c r="H162" s="112"/>
      <c r="I162" s="112"/>
      <c r="J162" s="112"/>
      <c r="K162" s="112"/>
      <c r="L162" s="88">
        <v>0</v>
      </c>
      <c r="M162" s="81">
        <v>0</v>
      </c>
      <c r="N162" s="81">
        <v>0</v>
      </c>
      <c r="O162" s="95">
        <f>IF(N162=0,0,(N162*(119/113))+(68.1-72))</f>
        <v>0</v>
      </c>
      <c r="P162" s="88"/>
      <c r="Q162" s="95">
        <f>+O162+P162</f>
        <v>0</v>
      </c>
      <c r="R162" s="85"/>
      <c r="S162" s="85"/>
      <c r="T162" s="112"/>
      <c r="U162" s="114"/>
      <c r="V162" s="85"/>
      <c r="W162" s="85"/>
      <c r="X162" s="85"/>
      <c r="Y162" s="85"/>
      <c r="Z162" s="129"/>
      <c r="AA162" s="85"/>
      <c r="AB162" s="85"/>
      <c r="AC162" s="85"/>
      <c r="AD162" s="81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53"/>
      <c r="CM162" s="53"/>
      <c r="CN162" s="53"/>
      <c r="CO162" s="53"/>
    </row>
    <row r="163" spans="1:93" ht="15.75" customHeight="1" x14ac:dyDescent="0.25">
      <c r="A163" s="87">
        <f>A162+1</f>
        <v>155</v>
      </c>
      <c r="B163" s="85">
        <v>2026</v>
      </c>
      <c r="C163" s="85" t="s">
        <v>29</v>
      </c>
      <c r="D163" s="53" t="s">
        <v>132</v>
      </c>
      <c r="E163" s="83">
        <v>1</v>
      </c>
      <c r="F163" s="85"/>
      <c r="G163" s="112"/>
      <c r="H163" s="112"/>
      <c r="I163" s="112"/>
      <c r="J163" s="112"/>
      <c r="K163" s="112">
        <v>10</v>
      </c>
      <c r="L163" s="88">
        <v>20</v>
      </c>
      <c r="M163" s="81">
        <v>17.100000000000001</v>
      </c>
      <c r="N163" s="81">
        <v>17.100000000000001</v>
      </c>
      <c r="O163" s="95">
        <f>IF(N163=0,0,(N163*(119/113))+(68.1-72))</f>
        <v>14.107964601769908</v>
      </c>
      <c r="P163" s="88"/>
      <c r="Q163" s="95">
        <f>+O163+P163</f>
        <v>14.107964601769908</v>
      </c>
      <c r="R163" s="85"/>
      <c r="S163" s="85"/>
      <c r="T163" s="112"/>
      <c r="U163" s="112"/>
      <c r="V163" s="85"/>
      <c r="W163" s="85"/>
      <c r="X163" s="85"/>
      <c r="Y163" s="85"/>
      <c r="Z163" s="115"/>
      <c r="AA163" s="85"/>
      <c r="AB163" s="85"/>
      <c r="AC163" s="85"/>
      <c r="AD163" s="81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53"/>
      <c r="CM163" s="53"/>
      <c r="CN163" s="53"/>
      <c r="CO163" s="53"/>
    </row>
    <row r="164" spans="1:93" ht="15.6" customHeight="1" x14ac:dyDescent="0.25">
      <c r="A164" s="87">
        <f>A163+1</f>
        <v>156</v>
      </c>
      <c r="B164" s="85">
        <v>2026</v>
      </c>
      <c r="C164" s="85" t="s">
        <v>29</v>
      </c>
      <c r="D164" s="53" t="s">
        <v>275</v>
      </c>
      <c r="E164" s="83">
        <v>0</v>
      </c>
      <c r="F164" s="85"/>
      <c r="G164" s="112"/>
      <c r="H164" s="112"/>
      <c r="I164" s="112"/>
      <c r="J164" s="112"/>
      <c r="K164" s="112"/>
      <c r="L164" s="88">
        <v>10</v>
      </c>
      <c r="M164" s="81">
        <v>8.5</v>
      </c>
      <c r="N164" s="81">
        <v>8.5</v>
      </c>
      <c r="O164" s="95">
        <f>IF(N164=0,0,(N164*(119/113))+(68.1-72))</f>
        <v>5.0513274336283143</v>
      </c>
      <c r="P164" s="88"/>
      <c r="Q164" s="95">
        <f>+O164+P164</f>
        <v>5.0513274336283143</v>
      </c>
      <c r="R164" s="85"/>
      <c r="S164" s="85"/>
      <c r="T164" s="112"/>
      <c r="U164" s="112"/>
      <c r="V164" s="90"/>
      <c r="W164" s="85"/>
      <c r="X164" s="85"/>
      <c r="Y164" s="85"/>
      <c r="Z164" s="129"/>
      <c r="AA164" s="85"/>
      <c r="AB164" s="85"/>
      <c r="AC164" s="85"/>
      <c r="AD164" s="81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53"/>
      <c r="CM164" s="53"/>
      <c r="CN164" s="53"/>
      <c r="CO164" s="53"/>
    </row>
    <row r="165" spans="1:93" ht="15.6" customHeight="1" x14ac:dyDescent="0.25">
      <c r="A165" s="87">
        <f>A164+1</f>
        <v>157</v>
      </c>
      <c r="B165" s="85">
        <v>2026</v>
      </c>
      <c r="C165" s="85" t="s">
        <v>29</v>
      </c>
      <c r="D165" s="53" t="s">
        <v>328</v>
      </c>
      <c r="E165" s="83">
        <v>0</v>
      </c>
      <c r="F165" s="85"/>
      <c r="G165" s="112"/>
      <c r="H165" s="112"/>
      <c r="I165" s="112"/>
      <c r="J165" s="112"/>
      <c r="K165" s="112">
        <v>10</v>
      </c>
      <c r="L165" s="88">
        <v>6</v>
      </c>
      <c r="M165" s="81">
        <v>28</v>
      </c>
      <c r="N165" s="81">
        <v>28</v>
      </c>
      <c r="O165" s="95">
        <f>IF(N165=0,0,(N165*(119/113))+(68.1-72))</f>
        <v>25.586725663716813</v>
      </c>
      <c r="P165" s="88"/>
      <c r="Q165" s="95">
        <f>+O165+P165</f>
        <v>25.586725663716813</v>
      </c>
      <c r="R165" s="85"/>
      <c r="S165" s="85"/>
      <c r="T165" s="112"/>
      <c r="U165" s="112"/>
      <c r="V165" s="80"/>
      <c r="W165" s="85"/>
      <c r="X165" s="85"/>
      <c r="Y165" s="85"/>
      <c r="Z165" s="129"/>
      <c r="AA165" s="85"/>
      <c r="AB165" s="85"/>
      <c r="AC165" s="85"/>
      <c r="AD165" s="81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53"/>
      <c r="CM165" s="53"/>
      <c r="CN165" s="53"/>
      <c r="CO165" s="53"/>
    </row>
    <row r="166" spans="1:93" ht="15.6" customHeight="1" x14ac:dyDescent="0.25">
      <c r="A166" s="87">
        <f>A165+1</f>
        <v>158</v>
      </c>
      <c r="B166" s="85">
        <v>2026</v>
      </c>
      <c r="C166" s="85" t="s">
        <v>33</v>
      </c>
      <c r="D166" s="2" t="s">
        <v>286</v>
      </c>
      <c r="E166" s="83">
        <v>3</v>
      </c>
      <c r="F166" s="88"/>
      <c r="G166" s="112"/>
      <c r="H166" s="112"/>
      <c r="I166" s="112"/>
      <c r="J166" s="112"/>
      <c r="K166" s="112">
        <v>10</v>
      </c>
      <c r="L166" s="85">
        <v>18</v>
      </c>
      <c r="M166" s="81">
        <v>12</v>
      </c>
      <c r="N166" s="81">
        <v>12</v>
      </c>
      <c r="O166" s="95">
        <f>IF(N166=0,0,(N166*(105/113))+(64.7-72))</f>
        <v>3.8504424778761095</v>
      </c>
      <c r="P166" s="85"/>
      <c r="Q166" s="95">
        <f>+O166+P166</f>
        <v>3.8504424778761095</v>
      </c>
      <c r="R166" s="85"/>
      <c r="S166" s="85"/>
      <c r="T166" s="112"/>
      <c r="U166" s="112"/>
      <c r="V166" s="85"/>
      <c r="W166" s="85"/>
      <c r="X166" s="85"/>
      <c r="Y166" s="85"/>
      <c r="Z166" s="129"/>
      <c r="AA166" s="85"/>
      <c r="AB166" s="85"/>
      <c r="AC166" s="85"/>
      <c r="AD166" s="81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53"/>
      <c r="CM166" s="53"/>
      <c r="CN166" s="53"/>
      <c r="CO166" s="53"/>
    </row>
    <row r="167" spans="1:93" ht="15.6" customHeight="1" x14ac:dyDescent="0.25">
      <c r="A167" s="87">
        <f>A166+1</f>
        <v>159</v>
      </c>
      <c r="B167" s="85">
        <v>2026</v>
      </c>
      <c r="C167" s="85" t="s">
        <v>29</v>
      </c>
      <c r="D167" s="53" t="s">
        <v>133</v>
      </c>
      <c r="E167" s="83">
        <v>0</v>
      </c>
      <c r="F167" s="85"/>
      <c r="G167" s="112"/>
      <c r="H167" s="112"/>
      <c r="I167" s="112"/>
      <c r="J167" s="112"/>
      <c r="K167" s="112">
        <v>10</v>
      </c>
      <c r="L167" s="88">
        <v>20</v>
      </c>
      <c r="M167" s="81">
        <v>13.2</v>
      </c>
      <c r="N167" s="81">
        <v>13.2</v>
      </c>
      <c r="O167" s="95">
        <f>IF(N167=0,0,(N167*(119/113))+(68.1-72))</f>
        <v>10.000884955752207</v>
      </c>
      <c r="P167" s="88"/>
      <c r="Q167" s="95">
        <f>+O167+P167</f>
        <v>10.000884955752207</v>
      </c>
      <c r="R167" s="85"/>
      <c r="S167" s="85"/>
      <c r="T167" s="112"/>
      <c r="U167" s="112"/>
      <c r="V167" s="85"/>
      <c r="W167" s="85"/>
      <c r="X167" s="85"/>
      <c r="Y167" s="85"/>
      <c r="Z167" s="115"/>
      <c r="AA167" s="85"/>
      <c r="AB167" s="85"/>
      <c r="AC167" s="85"/>
      <c r="AD167" s="81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53"/>
      <c r="CM167" s="53"/>
      <c r="CN167" s="53"/>
      <c r="CO167" s="53"/>
    </row>
    <row r="168" spans="1:93" ht="15.6" customHeight="1" x14ac:dyDescent="0.25">
      <c r="A168" s="87">
        <f>A167+1</f>
        <v>160</v>
      </c>
      <c r="B168" s="85">
        <v>2026</v>
      </c>
      <c r="C168" s="85" t="s">
        <v>33</v>
      </c>
      <c r="D168" s="53" t="s">
        <v>283</v>
      </c>
      <c r="E168" s="83">
        <v>2</v>
      </c>
      <c r="F168" s="85"/>
      <c r="G168" s="112"/>
      <c r="H168" s="112"/>
      <c r="I168" s="112"/>
      <c r="J168" s="112"/>
      <c r="K168" s="112">
        <v>10</v>
      </c>
      <c r="L168" s="88">
        <v>20</v>
      </c>
      <c r="M168" s="81">
        <v>10.5</v>
      </c>
      <c r="N168" s="81">
        <v>10.5</v>
      </c>
      <c r="O168" s="95">
        <f>IF(N168=0,0,(N168*(105/113))+(64.7-72))</f>
        <v>2.4566371681415955</v>
      </c>
      <c r="P168" s="88"/>
      <c r="Q168" s="95">
        <f>+O168+P168</f>
        <v>2.4566371681415955</v>
      </c>
      <c r="R168" s="85"/>
      <c r="S168" s="85"/>
      <c r="T168" s="112"/>
      <c r="U168" s="112"/>
      <c r="V168" s="85"/>
      <c r="W168" s="85"/>
      <c r="X168" s="85"/>
      <c r="Y168" s="85"/>
      <c r="Z168" s="115"/>
      <c r="AA168" s="85"/>
      <c r="AB168" s="85"/>
      <c r="AC168" s="85"/>
      <c r="AD168" s="81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53"/>
      <c r="CM168" s="53"/>
      <c r="CN168" s="53"/>
      <c r="CO168" s="53"/>
    </row>
    <row r="169" spans="1:93" ht="15.6" customHeight="1" x14ac:dyDescent="0.25">
      <c r="A169" s="87">
        <f>A168+1</f>
        <v>161</v>
      </c>
      <c r="B169" s="85">
        <v>2026</v>
      </c>
      <c r="C169" s="85" t="s">
        <v>29</v>
      </c>
      <c r="D169" s="53" t="s">
        <v>268</v>
      </c>
      <c r="E169" s="83">
        <v>3</v>
      </c>
      <c r="F169" s="85"/>
      <c r="G169" s="112"/>
      <c r="H169" s="112"/>
      <c r="I169" s="112"/>
      <c r="J169" s="112"/>
      <c r="K169" s="112">
        <v>10</v>
      </c>
      <c r="L169" s="88">
        <v>20</v>
      </c>
      <c r="M169" s="81">
        <v>13.2</v>
      </c>
      <c r="N169" s="81">
        <v>13.1</v>
      </c>
      <c r="O169" s="95">
        <f>IF(N169=0,0,(N169*(119/113))+(68.1-72))</f>
        <v>9.8955752212389338</v>
      </c>
      <c r="P169" s="88"/>
      <c r="Q169" s="95">
        <f>+O169+P169</f>
        <v>9.8955752212389338</v>
      </c>
      <c r="R169" s="85"/>
      <c r="S169" s="85"/>
      <c r="T169" s="112"/>
      <c r="U169" s="112"/>
      <c r="V169" s="85"/>
      <c r="W169" s="85"/>
      <c r="X169" s="85"/>
      <c r="Y169" s="85"/>
      <c r="Z169" s="115"/>
      <c r="AA169" s="85"/>
      <c r="AB169" s="85"/>
      <c r="AC169" s="85"/>
      <c r="AD169" s="81"/>
      <c r="AE169" s="2"/>
      <c r="AF169" s="2"/>
      <c r="AG169" s="2"/>
      <c r="AH169" s="2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3"/>
      <c r="BS169" s="53"/>
      <c r="BT169" s="53"/>
      <c r="BU169" s="53"/>
      <c r="BV169" s="53"/>
      <c r="BW169" s="53"/>
      <c r="BX169" s="53"/>
      <c r="BY169" s="53"/>
      <c r="BZ169" s="53"/>
      <c r="CA169" s="53"/>
      <c r="CB169" s="53"/>
      <c r="CC169" s="53"/>
      <c r="CD169" s="53"/>
      <c r="CE169" s="53"/>
      <c r="CF169" s="53"/>
      <c r="CG169" s="53"/>
      <c r="CH169" s="53"/>
      <c r="CI169" s="53"/>
      <c r="CJ169" s="53"/>
      <c r="CK169" s="53"/>
      <c r="CL169" s="53"/>
      <c r="CM169" s="53"/>
      <c r="CN169" s="53"/>
      <c r="CO169" s="53"/>
    </row>
    <row r="170" spans="1:93" ht="15.6" customHeight="1" x14ac:dyDescent="0.25">
      <c r="A170" s="87">
        <f>A169+1</f>
        <v>162</v>
      </c>
      <c r="B170" s="85">
        <v>2026</v>
      </c>
      <c r="C170" s="85" t="s">
        <v>33</v>
      </c>
      <c r="D170" s="2" t="s">
        <v>134</v>
      </c>
      <c r="E170" s="83">
        <v>2</v>
      </c>
      <c r="F170" s="85"/>
      <c r="G170" s="112"/>
      <c r="H170" s="112"/>
      <c r="I170" s="112"/>
      <c r="J170" s="112"/>
      <c r="K170" s="112">
        <v>10</v>
      </c>
      <c r="L170" s="85">
        <v>20</v>
      </c>
      <c r="M170" s="81">
        <v>23.2</v>
      </c>
      <c r="N170" s="81">
        <v>22.7</v>
      </c>
      <c r="O170" s="95">
        <f>IF(N170=0,0,(N170*(105/113))+(64.7-72))</f>
        <v>13.792920353982304</v>
      </c>
      <c r="P170" s="85"/>
      <c r="Q170" s="95">
        <f>+O170+P170</f>
        <v>13.792920353982304</v>
      </c>
      <c r="R170" s="85"/>
      <c r="S170" s="85"/>
      <c r="T170" s="112"/>
      <c r="U170" s="112"/>
      <c r="V170" s="85"/>
      <c r="W170" s="85"/>
      <c r="X170" s="85"/>
      <c r="Y170" s="85"/>
      <c r="Z170" s="115"/>
      <c r="AA170" s="85"/>
      <c r="AB170" s="85"/>
      <c r="AC170" s="85"/>
      <c r="AD170" s="81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53"/>
      <c r="CM170" s="53"/>
      <c r="CN170" s="53"/>
      <c r="CO170" s="53"/>
    </row>
    <row r="171" spans="1:93" ht="15.75" customHeight="1" x14ac:dyDescent="0.25">
      <c r="A171" s="87">
        <f>A170+1</f>
        <v>163</v>
      </c>
      <c r="B171" s="85">
        <v>2026</v>
      </c>
      <c r="C171" s="85" t="s">
        <v>29</v>
      </c>
      <c r="D171" s="2" t="s">
        <v>135</v>
      </c>
      <c r="E171" s="83">
        <v>0</v>
      </c>
      <c r="F171" s="88"/>
      <c r="G171" s="112"/>
      <c r="H171" s="114"/>
      <c r="I171" s="114"/>
      <c r="J171" s="114"/>
      <c r="K171" s="112"/>
      <c r="L171" s="85">
        <v>20</v>
      </c>
      <c r="M171" s="81">
        <v>25.9</v>
      </c>
      <c r="N171" s="81">
        <v>25.9</v>
      </c>
      <c r="O171" s="95">
        <f>IF(N171=0,0,(N171*(119/113))+(68.1-72))</f>
        <v>23.37522123893805</v>
      </c>
      <c r="P171" s="85"/>
      <c r="Q171" s="95">
        <f>+O171+P171</f>
        <v>23.37522123893805</v>
      </c>
      <c r="R171" s="85"/>
      <c r="S171" s="88"/>
      <c r="T171" s="112"/>
      <c r="U171" s="112"/>
      <c r="V171" s="85"/>
      <c r="W171" s="85"/>
      <c r="X171" s="85"/>
      <c r="Y171" s="85"/>
      <c r="Z171" s="129"/>
      <c r="AA171" s="85"/>
      <c r="AB171" s="85"/>
      <c r="AC171" s="85"/>
      <c r="AD171" s="81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53"/>
      <c r="CM171" s="53"/>
      <c r="CN171" s="53"/>
      <c r="CO171" s="53"/>
    </row>
    <row r="172" spans="1:93" ht="15.75" customHeight="1" x14ac:dyDescent="0.25">
      <c r="A172" s="87">
        <f>A171+1</f>
        <v>164</v>
      </c>
      <c r="B172" s="85">
        <v>2026</v>
      </c>
      <c r="C172" s="85" t="s">
        <v>29</v>
      </c>
      <c r="D172" s="2" t="s">
        <v>331</v>
      </c>
      <c r="E172" s="83">
        <v>0</v>
      </c>
      <c r="F172" s="88"/>
      <c r="G172" s="112"/>
      <c r="H172" s="114"/>
      <c r="I172" s="114"/>
      <c r="J172" s="114"/>
      <c r="K172" s="112"/>
      <c r="L172" s="85">
        <v>5</v>
      </c>
      <c r="M172" s="81">
        <v>17.7</v>
      </c>
      <c r="N172" s="81">
        <v>17.7</v>
      </c>
      <c r="O172" s="95">
        <f>IF(N172=0,0,(N172*(119/113))+(68.1-72))</f>
        <v>14.739823008849552</v>
      </c>
      <c r="P172" s="85">
        <v>-4</v>
      </c>
      <c r="Q172" s="95">
        <f>+O172+P172</f>
        <v>10.739823008849552</v>
      </c>
      <c r="R172" s="85"/>
      <c r="S172" s="88"/>
      <c r="T172" s="112"/>
      <c r="U172" s="112"/>
      <c r="V172" s="85"/>
      <c r="W172" s="85"/>
      <c r="X172" s="85"/>
      <c r="Y172" s="85"/>
      <c r="Z172" s="129"/>
      <c r="AA172" s="85"/>
      <c r="AB172" s="85"/>
      <c r="AC172" s="85"/>
      <c r="AD172" s="81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53"/>
      <c r="CM172" s="53"/>
      <c r="CN172" s="53"/>
      <c r="CO172" s="53"/>
    </row>
    <row r="173" spans="1:93" ht="15.75" customHeight="1" x14ac:dyDescent="0.25">
      <c r="A173" s="87">
        <f>A172+1</f>
        <v>165</v>
      </c>
      <c r="B173" s="85">
        <v>2026</v>
      </c>
      <c r="C173" s="85" t="s">
        <v>29</v>
      </c>
      <c r="D173" s="2" t="s">
        <v>136</v>
      </c>
      <c r="E173" s="83">
        <v>0</v>
      </c>
      <c r="F173" s="85"/>
      <c r="G173" s="112"/>
      <c r="H173" s="112"/>
      <c r="I173" s="112"/>
      <c r="J173" s="112"/>
      <c r="K173" s="112"/>
      <c r="L173" s="85">
        <v>6</v>
      </c>
      <c r="M173" s="81">
        <v>12</v>
      </c>
      <c r="N173" s="81">
        <v>12</v>
      </c>
      <c r="O173" s="95">
        <f>IF(N173=0,0,(N173*(119/113))+(68.1-72))</f>
        <v>8.7371681415929157</v>
      </c>
      <c r="P173" s="85"/>
      <c r="Q173" s="95">
        <f>+O173+P173</f>
        <v>8.7371681415929157</v>
      </c>
      <c r="R173" s="88"/>
      <c r="S173" s="85"/>
      <c r="T173" s="112"/>
      <c r="U173" s="112"/>
      <c r="V173" s="85"/>
      <c r="W173" s="85"/>
      <c r="X173" s="85"/>
      <c r="Y173" s="85"/>
      <c r="Z173" s="129"/>
      <c r="AA173" s="85"/>
      <c r="AB173" s="85"/>
      <c r="AC173" s="85"/>
      <c r="AD173" s="81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53"/>
      <c r="CM173" s="53"/>
      <c r="CN173" s="53"/>
      <c r="CO173" s="53"/>
    </row>
    <row r="174" spans="1:93" ht="15.75" customHeight="1" x14ac:dyDescent="0.25">
      <c r="A174" s="87">
        <f>A173+1</f>
        <v>166</v>
      </c>
      <c r="B174" s="85">
        <v>2026</v>
      </c>
      <c r="C174" s="85" t="s">
        <v>29</v>
      </c>
      <c r="D174" s="60" t="s">
        <v>322</v>
      </c>
      <c r="E174" s="83">
        <v>0</v>
      </c>
      <c r="F174" s="85"/>
      <c r="G174" s="112"/>
      <c r="H174" s="112"/>
      <c r="I174" s="112"/>
      <c r="J174" s="112"/>
      <c r="K174" s="112">
        <v>10</v>
      </c>
      <c r="L174" s="85">
        <v>3</v>
      </c>
      <c r="M174" s="81">
        <v>0</v>
      </c>
      <c r="N174" s="81">
        <v>0</v>
      </c>
      <c r="O174" s="95">
        <f>IF(N174=0,0,(N174*(119/113))+(68.1-72))</f>
        <v>0</v>
      </c>
      <c r="P174" s="85"/>
      <c r="Q174" s="95">
        <f>+O174+P174</f>
        <v>0</v>
      </c>
      <c r="R174" s="88"/>
      <c r="S174" s="85"/>
      <c r="T174" s="112"/>
      <c r="U174" s="112"/>
      <c r="V174" s="85"/>
      <c r="W174" s="85"/>
      <c r="X174" s="85"/>
      <c r="Y174" s="85"/>
      <c r="Z174" s="129"/>
      <c r="AA174" s="85"/>
      <c r="AB174" s="85"/>
      <c r="AC174" s="85"/>
      <c r="AD174" s="81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53"/>
      <c r="CM174" s="53"/>
      <c r="CN174" s="53"/>
      <c r="CO174" s="53"/>
    </row>
    <row r="175" spans="1:93" ht="15.75" customHeight="1" x14ac:dyDescent="0.25">
      <c r="A175" s="87">
        <f>A174+1</f>
        <v>167</v>
      </c>
      <c r="B175" s="85">
        <v>2026</v>
      </c>
      <c r="C175" s="85" t="s">
        <v>29</v>
      </c>
      <c r="D175" s="2" t="s">
        <v>137</v>
      </c>
      <c r="E175" s="83">
        <v>1</v>
      </c>
      <c r="F175" s="85"/>
      <c r="G175" s="112"/>
      <c r="H175" s="112"/>
      <c r="I175" s="112"/>
      <c r="J175" s="112"/>
      <c r="K175" s="112">
        <v>10</v>
      </c>
      <c r="L175" s="85">
        <v>20</v>
      </c>
      <c r="M175" s="81">
        <v>21.8</v>
      </c>
      <c r="N175" s="81">
        <v>21.1</v>
      </c>
      <c r="O175" s="95">
        <f>IF(N175=0,0,(N175*(119/113))+(68.1-72))</f>
        <v>18.320353982300883</v>
      </c>
      <c r="P175" s="85"/>
      <c r="Q175" s="95">
        <f>+O175+P175</f>
        <v>18.320353982300883</v>
      </c>
      <c r="R175" s="85"/>
      <c r="S175" s="85"/>
      <c r="T175" s="112"/>
      <c r="U175" s="112"/>
      <c r="V175" s="85"/>
      <c r="W175" s="85"/>
      <c r="X175" s="85"/>
      <c r="Y175" s="85"/>
      <c r="Z175" s="115"/>
      <c r="AA175" s="85"/>
      <c r="AB175" s="85"/>
      <c r="AC175" s="85"/>
      <c r="AD175" s="81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53"/>
      <c r="CM175" s="53"/>
      <c r="CN175" s="53"/>
      <c r="CO175" s="53"/>
    </row>
    <row r="176" spans="1:93" ht="15.75" customHeight="1" x14ac:dyDescent="0.25">
      <c r="A176" s="87">
        <f>A175+1</f>
        <v>168</v>
      </c>
      <c r="B176" s="85">
        <v>2026</v>
      </c>
      <c r="C176" s="85" t="s">
        <v>29</v>
      </c>
      <c r="D176" s="60" t="s">
        <v>338</v>
      </c>
      <c r="E176" s="83">
        <v>0</v>
      </c>
      <c r="F176" s="85"/>
      <c r="G176" s="112"/>
      <c r="H176" s="112"/>
      <c r="I176" s="112"/>
      <c r="J176" s="112"/>
      <c r="K176" s="112"/>
      <c r="L176" s="85">
        <v>2</v>
      </c>
      <c r="M176" s="150">
        <v>0</v>
      </c>
      <c r="N176" s="81">
        <v>0</v>
      </c>
      <c r="O176" s="95">
        <f>IF(N176=0,0,(N176*(119/113))+(68.1-72))</f>
        <v>0</v>
      </c>
      <c r="P176" s="85"/>
      <c r="Q176" s="95">
        <f>+O176+P176</f>
        <v>0</v>
      </c>
      <c r="R176" s="88"/>
      <c r="S176" s="85"/>
      <c r="T176" s="112"/>
      <c r="U176" s="112"/>
      <c r="V176" s="85"/>
      <c r="W176" s="85"/>
      <c r="X176" s="85"/>
      <c r="Y176" s="85"/>
      <c r="Z176" s="129"/>
      <c r="AA176" s="85"/>
      <c r="AB176" s="85"/>
      <c r="AC176" s="85"/>
      <c r="AD176" s="81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53"/>
      <c r="CM176" s="53"/>
      <c r="CN176" s="53"/>
      <c r="CO176" s="53"/>
    </row>
    <row r="177" spans="1:93" ht="15.75" customHeight="1" x14ac:dyDescent="0.25">
      <c r="A177" s="87">
        <f>A176+1</f>
        <v>169</v>
      </c>
      <c r="B177" s="85">
        <v>2026</v>
      </c>
      <c r="C177" s="85" t="s">
        <v>33</v>
      </c>
      <c r="D177" s="2" t="s">
        <v>138</v>
      </c>
      <c r="E177" s="83">
        <v>4</v>
      </c>
      <c r="F177" s="85"/>
      <c r="G177" s="112"/>
      <c r="H177" s="112"/>
      <c r="I177" s="112"/>
      <c r="J177" s="112"/>
      <c r="K177" s="112">
        <v>10</v>
      </c>
      <c r="L177" s="85">
        <v>20</v>
      </c>
      <c r="M177" s="81">
        <v>22.8</v>
      </c>
      <c r="N177" s="81">
        <v>22.7</v>
      </c>
      <c r="O177" s="95">
        <f>IF(N177=0,0,(N177*(105/113))+(64.7-72))</f>
        <v>13.792920353982304</v>
      </c>
      <c r="P177" s="85"/>
      <c r="Q177" s="95">
        <f>+O177+P177</f>
        <v>13.792920353982304</v>
      </c>
      <c r="R177" s="85"/>
      <c r="S177" s="85"/>
      <c r="T177" s="112"/>
      <c r="U177" s="112"/>
      <c r="V177" s="115"/>
      <c r="W177" s="85"/>
      <c r="X177" s="85"/>
      <c r="Y177" s="85"/>
      <c r="Z177" s="115"/>
      <c r="AA177" s="115"/>
      <c r="AB177" s="85"/>
      <c r="AC177" s="85"/>
      <c r="AD177" s="81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53"/>
      <c r="CM177" s="53"/>
      <c r="CN177" s="53"/>
      <c r="CO177" s="53"/>
    </row>
    <row r="178" spans="1:93" ht="15.75" customHeight="1" x14ac:dyDescent="0.25">
      <c r="A178" s="87">
        <f>A177+1</f>
        <v>170</v>
      </c>
      <c r="B178" s="85">
        <v>2026</v>
      </c>
      <c r="C178" s="85" t="s">
        <v>29</v>
      </c>
      <c r="D178" s="2" t="s">
        <v>139</v>
      </c>
      <c r="E178" s="83">
        <v>0</v>
      </c>
      <c r="F178" s="85"/>
      <c r="G178" s="112"/>
      <c r="H178" s="112"/>
      <c r="I178" s="112"/>
      <c r="J178" s="112"/>
      <c r="K178" s="112"/>
      <c r="L178" s="85">
        <v>5</v>
      </c>
      <c r="M178" s="81">
        <v>21.2</v>
      </c>
      <c r="N178" s="81">
        <v>21.2</v>
      </c>
      <c r="O178" s="95">
        <f>IF(N178=0,0,(N178*(119/113))+(68.1-72))</f>
        <v>18.425663716814153</v>
      </c>
      <c r="P178" s="85">
        <v>-4</v>
      </c>
      <c r="Q178" s="95">
        <f>+O178+P178</f>
        <v>14.425663716814153</v>
      </c>
      <c r="R178" s="88"/>
      <c r="S178" s="85"/>
      <c r="T178" s="112"/>
      <c r="U178" s="112"/>
      <c r="V178" s="85"/>
      <c r="W178" s="85"/>
      <c r="X178" s="85"/>
      <c r="Y178" s="85"/>
      <c r="Z178" s="129"/>
      <c r="AA178" s="85"/>
      <c r="AB178" s="85"/>
      <c r="AC178" s="85"/>
      <c r="AD178" s="81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53"/>
      <c r="CM178" s="53"/>
      <c r="CN178" s="53"/>
      <c r="CO178" s="53"/>
    </row>
    <row r="179" spans="1:93" ht="15.75" customHeight="1" x14ac:dyDescent="0.25">
      <c r="A179" s="87">
        <f>A178+1</f>
        <v>171</v>
      </c>
      <c r="B179" s="85">
        <v>2026</v>
      </c>
      <c r="C179" s="85" t="s">
        <v>33</v>
      </c>
      <c r="D179" s="6" t="s">
        <v>140</v>
      </c>
      <c r="E179" s="83">
        <v>1</v>
      </c>
      <c r="F179" s="85"/>
      <c r="G179" s="112"/>
      <c r="H179" s="112"/>
      <c r="I179" s="112"/>
      <c r="J179" s="112"/>
      <c r="K179" s="112">
        <v>10</v>
      </c>
      <c r="L179" s="85">
        <v>20</v>
      </c>
      <c r="M179" s="81">
        <v>12.5</v>
      </c>
      <c r="N179" s="81">
        <v>12.5</v>
      </c>
      <c r="O179" s="95">
        <f>IF(N179=0,0,(N179*(105/113))+(64.7-72))</f>
        <v>4.315044247787613</v>
      </c>
      <c r="P179" s="85"/>
      <c r="Q179" s="95">
        <f>+O179+P179</f>
        <v>4.315044247787613</v>
      </c>
      <c r="R179" s="85"/>
      <c r="S179" s="85"/>
      <c r="T179" s="112"/>
      <c r="U179" s="112"/>
      <c r="V179" s="85"/>
      <c r="W179" s="85"/>
      <c r="X179" s="85"/>
      <c r="Y179" s="85"/>
      <c r="Z179" s="115"/>
      <c r="AA179" s="85"/>
      <c r="AB179" s="85"/>
      <c r="AC179" s="85"/>
      <c r="AD179" s="81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53"/>
      <c r="CM179" s="53"/>
      <c r="CN179" s="53"/>
      <c r="CO179" s="53"/>
    </row>
    <row r="180" spans="1:93" ht="15.75" customHeight="1" x14ac:dyDescent="0.25">
      <c r="A180" s="87">
        <f>A179+1</f>
        <v>172</v>
      </c>
      <c r="B180" s="85">
        <v>2026</v>
      </c>
      <c r="C180" s="85" t="s">
        <v>33</v>
      </c>
      <c r="D180" s="2" t="s">
        <v>141</v>
      </c>
      <c r="E180" s="83">
        <v>0</v>
      </c>
      <c r="F180" s="85"/>
      <c r="G180" s="112"/>
      <c r="H180" s="112"/>
      <c r="I180" s="112"/>
      <c r="J180" s="112"/>
      <c r="K180" s="112">
        <v>10</v>
      </c>
      <c r="L180" s="85">
        <v>20</v>
      </c>
      <c r="M180" s="81">
        <v>12.6</v>
      </c>
      <c r="N180" s="81">
        <v>12.6</v>
      </c>
      <c r="O180" s="95">
        <f>IF(N180=0,0,(N180*(105/113))+(64.7-72))</f>
        <v>4.4079646017699137</v>
      </c>
      <c r="P180" s="85"/>
      <c r="Q180" s="95">
        <f>+O180+P180</f>
        <v>4.4079646017699137</v>
      </c>
      <c r="R180" s="85"/>
      <c r="S180" s="85"/>
      <c r="T180" s="112"/>
      <c r="U180" s="112"/>
      <c r="V180" s="85"/>
      <c r="W180" s="85"/>
      <c r="X180" s="85"/>
      <c r="Y180" s="85"/>
      <c r="Z180" s="115"/>
      <c r="AA180" s="85"/>
      <c r="AB180" s="85"/>
      <c r="AC180" s="85"/>
      <c r="AD180" s="81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53"/>
      <c r="CM180" s="53"/>
      <c r="CN180" s="53"/>
      <c r="CO180" s="53"/>
    </row>
    <row r="181" spans="1:93" ht="15.75" customHeight="1" x14ac:dyDescent="0.25">
      <c r="A181" s="87">
        <f>A180+1</f>
        <v>173</v>
      </c>
      <c r="B181" s="85">
        <v>2026</v>
      </c>
      <c r="C181" s="85" t="s">
        <v>29</v>
      </c>
      <c r="D181" s="2" t="s">
        <v>314</v>
      </c>
      <c r="E181" s="83">
        <v>1</v>
      </c>
      <c r="F181" s="85"/>
      <c r="G181" s="112"/>
      <c r="H181" s="112"/>
      <c r="I181" s="112"/>
      <c r="J181" s="112"/>
      <c r="K181" s="112">
        <v>10</v>
      </c>
      <c r="L181" s="85">
        <v>20</v>
      </c>
      <c r="M181" s="81">
        <v>14.1</v>
      </c>
      <c r="N181" s="81">
        <v>14.4</v>
      </c>
      <c r="O181" s="95">
        <f>IF(N181=0,0,(N181*(119/113))+(68.1-72))</f>
        <v>11.264601769911501</v>
      </c>
      <c r="P181" s="85"/>
      <c r="Q181" s="95">
        <f>+O181+P181</f>
        <v>11.264601769911501</v>
      </c>
      <c r="R181" s="85"/>
      <c r="S181" s="85"/>
      <c r="T181" s="112"/>
      <c r="U181" s="112"/>
      <c r="V181" s="85"/>
      <c r="W181" s="85"/>
      <c r="X181" s="85"/>
      <c r="Y181" s="85"/>
      <c r="Z181" s="115"/>
      <c r="AA181" s="85"/>
      <c r="AB181" s="85"/>
      <c r="AC181" s="85"/>
      <c r="AD181" s="81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53"/>
      <c r="CM181" s="53"/>
      <c r="CN181" s="53"/>
      <c r="CO181" s="53"/>
    </row>
    <row r="182" spans="1:93" ht="15.75" customHeight="1" x14ac:dyDescent="0.25">
      <c r="A182" s="87">
        <f>A181+1</f>
        <v>174</v>
      </c>
      <c r="B182" s="85">
        <v>2026</v>
      </c>
      <c r="C182" s="85" t="s">
        <v>29</v>
      </c>
      <c r="D182" s="2" t="s">
        <v>142</v>
      </c>
      <c r="E182" s="83">
        <v>2</v>
      </c>
      <c r="F182" s="85"/>
      <c r="G182" s="112"/>
      <c r="H182" s="112"/>
      <c r="I182" s="112"/>
      <c r="J182" s="112"/>
      <c r="K182" s="112">
        <v>10</v>
      </c>
      <c r="L182" s="85">
        <v>20</v>
      </c>
      <c r="M182" s="81">
        <v>8.1999999999999993</v>
      </c>
      <c r="N182" s="81">
        <v>8.1999999999999993</v>
      </c>
      <c r="O182" s="95">
        <f>IF(N182=0,0,(N182*(119/113))+(68.1-72))</f>
        <v>4.7353982300884905</v>
      </c>
      <c r="P182" s="85"/>
      <c r="Q182" s="95">
        <f>+O182+P182</f>
        <v>4.7353982300884905</v>
      </c>
      <c r="R182" s="85"/>
      <c r="S182" s="88"/>
      <c r="T182" s="112"/>
      <c r="U182" s="112"/>
      <c r="V182" s="85"/>
      <c r="W182" s="85"/>
      <c r="X182" s="85"/>
      <c r="Y182" s="85"/>
      <c r="Z182" s="115"/>
      <c r="AA182" s="85"/>
      <c r="AB182" s="85"/>
      <c r="AC182" s="85"/>
      <c r="AD182" s="81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53"/>
      <c r="CM182" s="53"/>
      <c r="CN182" s="53"/>
      <c r="CO182" s="53"/>
    </row>
    <row r="183" spans="1:93" ht="15.75" customHeight="1" x14ac:dyDescent="0.25">
      <c r="A183" s="87">
        <f>A182+1</f>
        <v>175</v>
      </c>
      <c r="B183" s="85">
        <v>2026</v>
      </c>
      <c r="C183" s="85" t="s">
        <v>29</v>
      </c>
      <c r="D183" s="2" t="s">
        <v>297</v>
      </c>
      <c r="E183" s="83">
        <v>0</v>
      </c>
      <c r="F183" s="85"/>
      <c r="G183" s="112"/>
      <c r="H183" s="114"/>
      <c r="I183" s="112"/>
      <c r="J183" s="112"/>
      <c r="K183" s="112"/>
      <c r="L183" s="85">
        <v>5</v>
      </c>
      <c r="M183" s="81">
        <v>19.2</v>
      </c>
      <c r="N183" s="81">
        <v>19.2</v>
      </c>
      <c r="O183" s="95">
        <f>IF(N183=0,0,(N183*(119/113))+(68.1-72))</f>
        <v>16.319469026548667</v>
      </c>
      <c r="P183" s="85">
        <v>-4</v>
      </c>
      <c r="Q183" s="95">
        <f>+O183+P183</f>
        <v>12.319469026548667</v>
      </c>
      <c r="R183" s="85"/>
      <c r="S183" s="88"/>
      <c r="T183" s="112"/>
      <c r="U183" s="112"/>
      <c r="V183" s="85"/>
      <c r="W183" s="85"/>
      <c r="X183" s="85"/>
      <c r="Y183" s="85"/>
      <c r="Z183" s="129"/>
      <c r="AA183" s="85"/>
      <c r="AB183" s="85"/>
      <c r="AC183" s="85"/>
      <c r="AD183" s="81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53"/>
      <c r="CM183" s="53"/>
      <c r="CN183" s="53"/>
      <c r="CO183" s="53"/>
    </row>
    <row r="184" spans="1:93" ht="15.75" customHeight="1" x14ac:dyDescent="0.25">
      <c r="A184" s="87">
        <f>A183+1</f>
        <v>176</v>
      </c>
      <c r="B184" s="85">
        <v>2026</v>
      </c>
      <c r="C184" s="85" t="s">
        <v>29</v>
      </c>
      <c r="D184" s="2" t="s">
        <v>319</v>
      </c>
      <c r="E184" s="83">
        <v>0</v>
      </c>
      <c r="F184" s="85"/>
      <c r="G184" s="112"/>
      <c r="H184" s="114"/>
      <c r="I184" s="112"/>
      <c r="J184" s="112"/>
      <c r="K184" s="112"/>
      <c r="L184" s="85">
        <v>5</v>
      </c>
      <c r="M184" s="81">
        <v>8.8000000000000007</v>
      </c>
      <c r="N184" s="81">
        <v>8.8000000000000007</v>
      </c>
      <c r="O184" s="95">
        <f>IF(N184=0,0,(N184*(119/113))+(68.1-72))</f>
        <v>5.3672566371681381</v>
      </c>
      <c r="P184" s="85">
        <v>-4</v>
      </c>
      <c r="Q184" s="95">
        <f>+O184+P184</f>
        <v>1.3672566371681381</v>
      </c>
      <c r="R184" s="85"/>
      <c r="S184" s="88"/>
      <c r="T184" s="112"/>
      <c r="U184" s="112"/>
      <c r="V184" s="85"/>
      <c r="W184" s="85"/>
      <c r="X184" s="85"/>
      <c r="Y184" s="85"/>
      <c r="Z184" s="129"/>
      <c r="AA184" s="85"/>
      <c r="AB184" s="85"/>
      <c r="AC184" s="85"/>
      <c r="AD184" s="81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53"/>
      <c r="CM184" s="53"/>
      <c r="CN184" s="53"/>
      <c r="CO184" s="53"/>
    </row>
    <row r="185" spans="1:93" ht="15.75" customHeight="1" x14ac:dyDescent="0.25">
      <c r="A185" s="87">
        <f>A184+1</f>
        <v>177</v>
      </c>
      <c r="B185" s="85">
        <v>2026</v>
      </c>
      <c r="C185" s="85"/>
      <c r="D185" s="2" t="s">
        <v>143</v>
      </c>
      <c r="E185" s="83">
        <v>0</v>
      </c>
      <c r="F185" s="85"/>
      <c r="G185" s="112"/>
      <c r="H185" s="112"/>
      <c r="I185" s="112"/>
      <c r="J185" s="112"/>
      <c r="K185" s="112"/>
      <c r="L185" s="85">
        <v>5</v>
      </c>
      <c r="M185" s="81">
        <v>22.7</v>
      </c>
      <c r="N185" s="81">
        <v>22.7</v>
      </c>
      <c r="O185" s="95">
        <f>IF(N185=0,0,(N185*(125/113))+(69.7-72))</f>
        <v>22.810619469026548</v>
      </c>
      <c r="P185" s="85">
        <v>-4</v>
      </c>
      <c r="Q185" s="95">
        <f>+O185+P185</f>
        <v>18.810619469026548</v>
      </c>
      <c r="R185" s="88"/>
      <c r="S185" s="88"/>
      <c r="T185" s="112"/>
      <c r="U185" s="112"/>
      <c r="V185" s="85"/>
      <c r="W185" s="85"/>
      <c r="X185" s="85"/>
      <c r="Y185" s="85"/>
      <c r="Z185" s="129"/>
      <c r="AA185" s="85"/>
      <c r="AB185" s="85"/>
      <c r="AC185" s="85"/>
      <c r="AD185" s="81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53"/>
      <c r="CM185" s="53"/>
      <c r="CN185" s="53"/>
      <c r="CO185" s="53"/>
    </row>
    <row r="186" spans="1:93" ht="15.75" customHeight="1" x14ac:dyDescent="0.25">
      <c r="A186" s="87">
        <f>A185+1</f>
        <v>178</v>
      </c>
      <c r="B186" s="85">
        <v>2026</v>
      </c>
      <c r="C186" s="85"/>
      <c r="D186" s="2" t="s">
        <v>144</v>
      </c>
      <c r="E186" s="83">
        <v>0</v>
      </c>
      <c r="F186" s="85"/>
      <c r="G186" s="112"/>
      <c r="H186" s="112"/>
      <c r="I186" s="112"/>
      <c r="J186" s="112"/>
      <c r="K186" s="112"/>
      <c r="L186" s="85">
        <v>16</v>
      </c>
      <c r="M186" s="81">
        <v>26.9</v>
      </c>
      <c r="N186" s="81">
        <v>26.9</v>
      </c>
      <c r="O186" s="95">
        <f>IF(N186=0,0,(N186*(125/113))+(69.7-72))</f>
        <v>27.456637168141594</v>
      </c>
      <c r="P186" s="88"/>
      <c r="Q186" s="95">
        <f>+O186+P186</f>
        <v>27.456637168141594</v>
      </c>
      <c r="R186" s="88"/>
      <c r="S186" s="85"/>
      <c r="T186" s="112"/>
      <c r="U186" s="112"/>
      <c r="V186" s="85"/>
      <c r="W186" s="85"/>
      <c r="X186" s="85"/>
      <c r="Y186" s="85"/>
      <c r="Z186" s="129"/>
      <c r="AA186" s="85"/>
      <c r="AB186" s="85"/>
      <c r="AC186" s="85"/>
      <c r="AD186" s="81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53"/>
      <c r="CM186" s="53"/>
      <c r="CN186" s="53"/>
      <c r="CO186" s="53"/>
    </row>
    <row r="187" spans="1:93" ht="17.25" customHeight="1" x14ac:dyDescent="0.25">
      <c r="A187" s="87">
        <f>A186+1</f>
        <v>179</v>
      </c>
      <c r="B187" s="85">
        <v>2026</v>
      </c>
      <c r="C187" s="85"/>
      <c r="D187" s="2" t="s">
        <v>145</v>
      </c>
      <c r="E187" s="83">
        <v>0</v>
      </c>
      <c r="F187" s="85"/>
      <c r="G187" s="112"/>
      <c r="H187" s="112"/>
      <c r="I187" s="112"/>
      <c r="J187" s="112"/>
      <c r="K187" s="112"/>
      <c r="L187" s="85">
        <v>5</v>
      </c>
      <c r="M187" s="81">
        <v>35.700000000000003</v>
      </c>
      <c r="N187" s="81">
        <v>35.700000000000003</v>
      </c>
      <c r="O187" s="95">
        <f>IF(N187=0,0,(N187*(125/113))+(69.7-72))</f>
        <v>37.191150442477877</v>
      </c>
      <c r="P187" s="88">
        <v>-4</v>
      </c>
      <c r="Q187" s="95">
        <f>+O187+P187</f>
        <v>33.191150442477877</v>
      </c>
      <c r="R187" s="88"/>
      <c r="S187" s="85"/>
      <c r="T187" s="65"/>
      <c r="U187" s="112"/>
      <c r="V187" s="90"/>
      <c r="W187" s="85"/>
      <c r="X187" s="85"/>
      <c r="Y187" s="85"/>
      <c r="Z187" s="129"/>
      <c r="AA187" s="85"/>
      <c r="AB187" s="85"/>
      <c r="AC187" s="85"/>
      <c r="AD187" s="81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53"/>
      <c r="CM187" s="53"/>
      <c r="CN187" s="53"/>
      <c r="CO187" s="53"/>
    </row>
    <row r="188" spans="1:93" ht="17.25" customHeight="1" x14ac:dyDescent="0.25">
      <c r="A188" s="87">
        <f>A187+1</f>
        <v>180</v>
      </c>
      <c r="B188" s="85">
        <v>2026</v>
      </c>
      <c r="C188" s="85"/>
      <c r="D188" s="60" t="s">
        <v>324</v>
      </c>
      <c r="E188" s="83">
        <v>0</v>
      </c>
      <c r="F188" s="85"/>
      <c r="G188" s="112"/>
      <c r="H188" s="112"/>
      <c r="I188" s="112"/>
      <c r="J188" s="112"/>
      <c r="K188" s="112"/>
      <c r="L188" s="85">
        <v>2</v>
      </c>
      <c r="M188" s="81">
        <v>0</v>
      </c>
      <c r="N188" s="81">
        <v>0</v>
      </c>
      <c r="O188" s="95">
        <f>IF(N188=0,0,(N188*(125/113))+(69.7-72))</f>
        <v>0</v>
      </c>
      <c r="P188" s="88"/>
      <c r="Q188" s="95">
        <f>+O188+P188</f>
        <v>0</v>
      </c>
      <c r="R188" s="88"/>
      <c r="S188" s="85"/>
      <c r="T188" s="65"/>
      <c r="U188" s="112"/>
      <c r="V188" s="127"/>
      <c r="W188" s="85"/>
      <c r="X188" s="85"/>
      <c r="Y188" s="85"/>
      <c r="Z188" s="129"/>
      <c r="AA188" s="85"/>
      <c r="AB188" s="85"/>
      <c r="AC188" s="85"/>
      <c r="AD188" s="81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53"/>
      <c r="CM188" s="53"/>
      <c r="CN188" s="53"/>
      <c r="CO188" s="53"/>
    </row>
    <row r="189" spans="1:93" ht="15.75" customHeight="1" x14ac:dyDescent="0.25">
      <c r="A189" s="87">
        <f>A188+1</f>
        <v>181</v>
      </c>
      <c r="B189" s="85">
        <v>2026</v>
      </c>
      <c r="C189" s="85"/>
      <c r="D189" s="2" t="s">
        <v>146</v>
      </c>
      <c r="E189" s="83">
        <v>0</v>
      </c>
      <c r="F189" s="85"/>
      <c r="G189" s="112"/>
      <c r="H189" s="112"/>
      <c r="I189" s="112"/>
      <c r="J189" s="112"/>
      <c r="K189" s="112">
        <v>10</v>
      </c>
      <c r="L189" s="85">
        <v>5</v>
      </c>
      <c r="M189" s="81">
        <v>19.2</v>
      </c>
      <c r="N189" s="81">
        <v>19.2</v>
      </c>
      <c r="O189" s="95">
        <f>IF(N189=0,0,(N189*(125/113))+(69.7-72))</f>
        <v>18.938938053097345</v>
      </c>
      <c r="P189" s="88">
        <v>-4</v>
      </c>
      <c r="Q189" s="95">
        <f>+O189+P189</f>
        <v>14.938938053097345</v>
      </c>
      <c r="R189" s="88"/>
      <c r="S189" s="85"/>
      <c r="T189" s="112"/>
      <c r="U189" s="112"/>
      <c r="V189" s="85"/>
      <c r="W189" s="85"/>
      <c r="X189" s="85"/>
      <c r="Y189" s="85"/>
      <c r="Z189" s="129"/>
      <c r="AA189" s="85"/>
      <c r="AB189" s="85"/>
      <c r="AC189" s="85"/>
      <c r="AD189" s="81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53"/>
      <c r="CM189" s="53"/>
      <c r="CN189" s="53"/>
      <c r="CO189" s="53"/>
    </row>
    <row r="190" spans="1:93" ht="15.75" customHeight="1" x14ac:dyDescent="0.25">
      <c r="A190" s="87">
        <f>A189+1</f>
        <v>182</v>
      </c>
      <c r="B190" s="85">
        <v>2026</v>
      </c>
      <c r="C190" s="85"/>
      <c r="D190" s="60" t="s">
        <v>352</v>
      </c>
      <c r="E190" s="83">
        <v>0</v>
      </c>
      <c r="F190" s="85"/>
      <c r="G190" s="112"/>
      <c r="H190" s="112"/>
      <c r="I190" s="112"/>
      <c r="J190" s="112"/>
      <c r="K190" s="112"/>
      <c r="L190" s="85">
        <v>1</v>
      </c>
      <c r="M190" s="81">
        <v>0</v>
      </c>
      <c r="N190" s="81">
        <v>0</v>
      </c>
      <c r="O190" s="95">
        <f>IF(N190=0,0,(N190*(125/113))+(69.7-72))</f>
        <v>0</v>
      </c>
      <c r="P190" s="88"/>
      <c r="Q190" s="95">
        <f>+O190+P190</f>
        <v>0</v>
      </c>
      <c r="R190" s="88"/>
      <c r="S190" s="85"/>
      <c r="T190" s="112"/>
      <c r="U190" s="112"/>
      <c r="V190" s="80"/>
      <c r="W190" s="85"/>
      <c r="X190" s="85"/>
      <c r="Y190" s="85"/>
      <c r="Z190" s="129"/>
      <c r="AA190" s="85"/>
      <c r="AB190" s="85"/>
      <c r="AC190" s="85"/>
      <c r="AD190" s="81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53"/>
      <c r="CM190" s="53"/>
      <c r="CN190" s="53"/>
      <c r="CO190" s="53"/>
    </row>
    <row r="191" spans="1:93" ht="15.75" customHeight="1" x14ac:dyDescent="0.25">
      <c r="A191" s="87">
        <f>A190+1</f>
        <v>183</v>
      </c>
      <c r="B191" s="85">
        <v>2026</v>
      </c>
      <c r="C191" s="85"/>
      <c r="D191" s="2" t="s">
        <v>285</v>
      </c>
      <c r="E191" s="83">
        <v>0</v>
      </c>
      <c r="F191" s="85"/>
      <c r="G191" s="112"/>
      <c r="H191" s="112"/>
      <c r="I191" s="112"/>
      <c r="J191" s="112"/>
      <c r="K191" s="112"/>
      <c r="L191" s="85">
        <v>5</v>
      </c>
      <c r="M191" s="81">
        <v>32.299999999999997</v>
      </c>
      <c r="N191" s="81">
        <v>32.299999999999997</v>
      </c>
      <c r="O191" s="95">
        <f>IF(N191=0,0,(N191*(125/113))+(69.7-72))</f>
        <v>33.43008849557522</v>
      </c>
      <c r="P191" s="88">
        <v>-4</v>
      </c>
      <c r="Q191" s="95">
        <f>+O191+P191</f>
        <v>29.43008849557522</v>
      </c>
      <c r="R191" s="88"/>
      <c r="S191" s="85"/>
      <c r="T191" s="112"/>
      <c r="U191" s="112"/>
      <c r="V191" s="85"/>
      <c r="W191" s="85"/>
      <c r="X191" s="85"/>
      <c r="Y191" s="85"/>
      <c r="Z191" s="129"/>
      <c r="AA191" s="85"/>
      <c r="AB191" s="85"/>
      <c r="AC191" s="85"/>
      <c r="AD191" s="81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53"/>
      <c r="CM191" s="53"/>
      <c r="CN191" s="53"/>
      <c r="CO191" s="53"/>
    </row>
    <row r="192" spans="1:93" ht="15.75" customHeight="1" x14ac:dyDescent="0.25">
      <c r="A192" s="87">
        <f>A191+1</f>
        <v>184</v>
      </c>
      <c r="B192" s="85">
        <v>2026</v>
      </c>
      <c r="C192" s="85"/>
      <c r="D192" s="21" t="s">
        <v>292</v>
      </c>
      <c r="E192" s="83">
        <v>0</v>
      </c>
      <c r="F192" s="85"/>
      <c r="G192" s="112"/>
      <c r="H192" s="112"/>
      <c r="I192" s="112"/>
      <c r="J192" s="112"/>
      <c r="K192" s="112"/>
      <c r="L192" s="85">
        <v>7</v>
      </c>
      <c r="M192" s="81">
        <v>17.8</v>
      </c>
      <c r="N192" s="81">
        <v>17.8</v>
      </c>
      <c r="O192" s="95">
        <f>IF(N192=0,0,(N192*(125/113))+(69.7-72))</f>
        <v>17.390265486725667</v>
      </c>
      <c r="P192" s="88"/>
      <c r="Q192" s="95">
        <f>+O192+P192</f>
        <v>17.390265486725667</v>
      </c>
      <c r="R192" s="88"/>
      <c r="S192" s="85"/>
      <c r="T192" s="112"/>
      <c r="U192" s="112"/>
      <c r="V192" s="85"/>
      <c r="W192" s="85"/>
      <c r="X192" s="85"/>
      <c r="Y192" s="85"/>
      <c r="Z192" s="129"/>
      <c r="AA192" s="85"/>
      <c r="AB192" s="85"/>
      <c r="AC192" s="85"/>
      <c r="AD192" s="81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53"/>
      <c r="CM192" s="53"/>
      <c r="CN192" s="53"/>
      <c r="CO192" s="53"/>
    </row>
    <row r="193" spans="1:93" ht="15.75" customHeight="1" x14ac:dyDescent="0.25">
      <c r="A193" s="87">
        <f>A192+1</f>
        <v>185</v>
      </c>
      <c r="B193" s="85">
        <v>2026</v>
      </c>
      <c r="C193" s="85"/>
      <c r="D193" s="2" t="s">
        <v>147</v>
      </c>
      <c r="E193" s="83">
        <v>1</v>
      </c>
      <c r="F193" s="85"/>
      <c r="G193" s="112"/>
      <c r="H193" s="112"/>
      <c r="I193" s="112"/>
      <c r="J193" s="112"/>
      <c r="K193" s="112"/>
      <c r="L193" s="85">
        <v>20</v>
      </c>
      <c r="M193" s="81">
        <v>32.5</v>
      </c>
      <c r="N193" s="81">
        <v>32.5</v>
      </c>
      <c r="O193" s="95">
        <f>IF(N193=0,0,(N193*(125/113))+(69.7-72))</f>
        <v>33.651327433628317</v>
      </c>
      <c r="P193" s="85"/>
      <c r="Q193" s="95">
        <f>+O193+P193</f>
        <v>33.651327433628317</v>
      </c>
      <c r="R193" s="88"/>
      <c r="S193" s="85"/>
      <c r="T193" s="112"/>
      <c r="U193" s="112"/>
      <c r="V193" s="85"/>
      <c r="W193" s="85"/>
      <c r="X193" s="85"/>
      <c r="Y193" s="85"/>
      <c r="Z193" s="115"/>
      <c r="AA193" s="85"/>
      <c r="AB193" s="85"/>
      <c r="AC193" s="85"/>
      <c r="AD193" s="81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53"/>
      <c r="CM193" s="53"/>
      <c r="CN193" s="53"/>
      <c r="CO193" s="53"/>
    </row>
    <row r="194" spans="1:93" ht="15.75" customHeight="1" x14ac:dyDescent="0.25">
      <c r="A194" s="87">
        <f>A193+1</f>
        <v>186</v>
      </c>
      <c r="B194" s="85">
        <v>2026</v>
      </c>
      <c r="C194" s="85"/>
      <c r="D194" s="60" t="s">
        <v>325</v>
      </c>
      <c r="E194" s="83">
        <v>0</v>
      </c>
      <c r="F194" s="85"/>
      <c r="G194" s="112"/>
      <c r="H194" s="112"/>
      <c r="I194" s="112"/>
      <c r="J194" s="112"/>
      <c r="K194" s="112"/>
      <c r="L194" s="85">
        <v>3</v>
      </c>
      <c r="M194" s="81">
        <v>0</v>
      </c>
      <c r="N194" s="81">
        <v>0</v>
      </c>
      <c r="O194" s="95">
        <f>IF(N194=0,0,(N194*(125/113))+(69.7-72))</f>
        <v>0</v>
      </c>
      <c r="P194" s="85"/>
      <c r="Q194" s="95">
        <f>+O194+P194</f>
        <v>0</v>
      </c>
      <c r="R194" s="88"/>
      <c r="S194" s="85"/>
      <c r="T194" s="112"/>
      <c r="U194" s="112"/>
      <c r="V194" s="127"/>
      <c r="W194" s="85"/>
      <c r="X194" s="85"/>
      <c r="Y194" s="85"/>
      <c r="Z194" s="115"/>
      <c r="AA194" s="85"/>
      <c r="AB194" s="85"/>
      <c r="AC194" s="85"/>
      <c r="AD194" s="81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53"/>
      <c r="CM194" s="53"/>
      <c r="CN194" s="53"/>
      <c r="CO194" s="53"/>
    </row>
    <row r="195" spans="1:93" ht="15.75" customHeight="1" x14ac:dyDescent="0.25">
      <c r="A195" s="87">
        <f>A194+1</f>
        <v>187</v>
      </c>
      <c r="B195" s="85">
        <v>2026</v>
      </c>
      <c r="C195" s="85"/>
      <c r="D195" s="60" t="s">
        <v>343</v>
      </c>
      <c r="E195" s="83">
        <v>0</v>
      </c>
      <c r="F195" s="85"/>
      <c r="G195" s="112"/>
      <c r="H195" s="112"/>
      <c r="I195" s="112"/>
      <c r="J195" s="112"/>
      <c r="K195" s="112"/>
      <c r="L195" s="85">
        <v>1</v>
      </c>
      <c r="M195" s="81">
        <v>0</v>
      </c>
      <c r="N195" s="81">
        <v>0</v>
      </c>
      <c r="O195" s="95">
        <f>IF(N195=0,0,(N195*(125/113))+(69.7-72))</f>
        <v>0</v>
      </c>
      <c r="P195" s="85"/>
      <c r="Q195" s="95">
        <f>+O195+P195</f>
        <v>0</v>
      </c>
      <c r="R195" s="88"/>
      <c r="S195" s="85"/>
      <c r="T195" s="112"/>
      <c r="U195" s="112"/>
      <c r="V195" s="127"/>
      <c r="W195" s="85"/>
      <c r="X195" s="85"/>
      <c r="Y195" s="85"/>
      <c r="Z195" s="115"/>
      <c r="AA195" s="85"/>
      <c r="AB195" s="85"/>
      <c r="AC195" s="85"/>
      <c r="AD195" s="81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53"/>
      <c r="CM195" s="53"/>
      <c r="CN195" s="53"/>
      <c r="CO195" s="53"/>
    </row>
    <row r="196" spans="1:93" ht="15.75" customHeight="1" x14ac:dyDescent="0.25">
      <c r="A196" s="87">
        <f>A195+1</f>
        <v>188</v>
      </c>
      <c r="B196" s="85">
        <v>2026</v>
      </c>
      <c r="C196" s="85"/>
      <c r="D196" s="2" t="s">
        <v>148</v>
      </c>
      <c r="E196" s="83">
        <v>0</v>
      </c>
      <c r="F196" s="85"/>
      <c r="G196" s="112"/>
      <c r="H196" s="112"/>
      <c r="I196" s="112"/>
      <c r="J196" s="112"/>
      <c r="K196" s="112"/>
      <c r="L196" s="85">
        <v>11</v>
      </c>
      <c r="M196" s="81">
        <v>26.5</v>
      </c>
      <c r="N196" s="81">
        <v>26.5</v>
      </c>
      <c r="O196" s="95">
        <f>IF(N196=0,0,(N196*(125/113))+(69.7-72))</f>
        <v>27.014159292035398</v>
      </c>
      <c r="P196" s="88"/>
      <c r="Q196" s="95">
        <f>+O196+P196</f>
        <v>27.014159292035398</v>
      </c>
      <c r="R196" s="88"/>
      <c r="S196" s="85"/>
      <c r="T196" s="112"/>
      <c r="U196" s="112"/>
      <c r="V196" s="85"/>
      <c r="W196" s="85"/>
      <c r="X196" s="85"/>
      <c r="Y196" s="85"/>
      <c r="Z196" s="129"/>
      <c r="AA196" s="85"/>
      <c r="AB196" s="85"/>
      <c r="AC196" s="85"/>
      <c r="AD196" s="81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53"/>
      <c r="CM196" s="53"/>
      <c r="CN196" s="53"/>
      <c r="CO196" s="53"/>
    </row>
    <row r="197" spans="1:93" ht="15.75" customHeight="1" x14ac:dyDescent="0.25">
      <c r="A197" s="87">
        <f>A196+1</f>
        <v>189</v>
      </c>
      <c r="B197" s="85">
        <v>2026</v>
      </c>
      <c r="C197" s="85"/>
      <c r="D197" s="2" t="s">
        <v>149</v>
      </c>
      <c r="E197" s="83">
        <v>0</v>
      </c>
      <c r="F197" s="85"/>
      <c r="G197" s="112"/>
      <c r="H197" s="112"/>
      <c r="I197" s="112"/>
      <c r="J197" s="112"/>
      <c r="K197" s="112">
        <v>10</v>
      </c>
      <c r="L197" s="85">
        <v>5</v>
      </c>
      <c r="M197" s="81">
        <v>29.4</v>
      </c>
      <c r="N197" s="81">
        <v>29.4</v>
      </c>
      <c r="O197" s="95">
        <f>IF(N197=0,0,(N197*(125/113))+(69.7-72))</f>
        <v>30.222123893805311</v>
      </c>
      <c r="P197" s="88">
        <v>-4</v>
      </c>
      <c r="Q197" s="95">
        <f>+O197+P197</f>
        <v>26.222123893805311</v>
      </c>
      <c r="R197" s="88"/>
      <c r="S197" s="88"/>
      <c r="T197" s="112"/>
      <c r="U197" s="112"/>
      <c r="V197" s="85"/>
      <c r="W197" s="85"/>
      <c r="X197" s="85"/>
      <c r="Y197" s="85"/>
      <c r="Z197" s="129"/>
      <c r="AA197" s="85"/>
      <c r="AB197" s="85"/>
      <c r="AC197" s="85"/>
      <c r="AD197" s="81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53"/>
      <c r="CM197" s="53"/>
      <c r="CN197" s="53"/>
      <c r="CO197" s="53"/>
    </row>
    <row r="198" spans="1:93" ht="15.75" customHeight="1" x14ac:dyDescent="0.25">
      <c r="A198" s="81"/>
      <c r="B198" s="85"/>
      <c r="C198" s="85"/>
      <c r="D198" s="2"/>
      <c r="E198" s="83"/>
      <c r="F198" s="85"/>
      <c r="G198" s="112"/>
      <c r="H198" s="112"/>
      <c r="I198" s="112"/>
      <c r="J198" s="112"/>
      <c r="K198" s="112"/>
      <c r="L198" s="85"/>
      <c r="M198" s="81"/>
      <c r="N198" s="81"/>
      <c r="O198" s="81"/>
      <c r="P198" s="88"/>
      <c r="Q198" s="88"/>
      <c r="T198" s="86"/>
      <c r="U198" s="85"/>
      <c r="V198" s="81"/>
      <c r="W198" s="81"/>
      <c r="X198" s="81"/>
      <c r="Y198" s="81"/>
      <c r="Z198" s="105"/>
      <c r="AA198" s="81"/>
      <c r="AB198" s="81"/>
      <c r="AC198" s="81"/>
      <c r="AD198" s="81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53"/>
      <c r="CM198" s="53"/>
      <c r="CN198" s="53"/>
      <c r="CO198" s="53"/>
    </row>
    <row r="199" spans="1:93" ht="15.75" customHeight="1" x14ac:dyDescent="0.25">
      <c r="A199" s="89" t="s">
        <v>316</v>
      </c>
      <c r="B199" s="85"/>
      <c r="C199" s="85"/>
      <c r="D199" s="66" t="s">
        <v>150</v>
      </c>
      <c r="E199" s="90"/>
      <c r="F199" s="89" t="s">
        <v>151</v>
      </c>
      <c r="G199" s="112"/>
      <c r="H199" s="112"/>
      <c r="I199" s="131" t="s">
        <v>340</v>
      </c>
      <c r="J199" s="112"/>
      <c r="K199" s="112"/>
      <c r="L199" s="85"/>
      <c r="M199" s="81"/>
      <c r="N199" s="81"/>
      <c r="O199" s="81"/>
      <c r="P199" s="88"/>
      <c r="Q199" s="88"/>
      <c r="S199" s="85"/>
      <c r="T199" s="85"/>
      <c r="U199" s="85"/>
      <c r="V199" s="81"/>
      <c r="W199" s="81"/>
      <c r="X199" s="81"/>
      <c r="Y199" s="81"/>
      <c r="Z199" s="105"/>
      <c r="AA199" s="81"/>
      <c r="AB199" s="81"/>
      <c r="AC199" s="81"/>
      <c r="AD199" s="81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53"/>
      <c r="CM199" s="53"/>
      <c r="CN199" s="53"/>
      <c r="CO199" s="53"/>
    </row>
    <row r="200" spans="1:93" ht="15.75" customHeight="1" x14ac:dyDescent="0.25">
      <c r="A200" s="89"/>
      <c r="B200" s="85"/>
      <c r="C200" s="85"/>
      <c r="D200" s="66"/>
      <c r="E200" s="127"/>
      <c r="F200" s="89"/>
      <c r="G200" s="112"/>
      <c r="H200" s="112"/>
      <c r="I200" s="112"/>
      <c r="J200" s="112"/>
      <c r="K200" s="112"/>
      <c r="L200" s="85"/>
      <c r="M200" s="81"/>
      <c r="N200" s="81"/>
      <c r="O200" s="81"/>
      <c r="P200" s="88"/>
      <c r="Q200" s="88"/>
      <c r="S200" s="85"/>
      <c r="T200" s="85"/>
      <c r="U200" s="85"/>
      <c r="V200" s="81"/>
      <c r="W200" s="81"/>
      <c r="X200" s="81"/>
      <c r="Y200" s="81"/>
      <c r="Z200" s="105"/>
      <c r="AA200" s="81"/>
      <c r="AB200" s="81"/>
      <c r="AC200" s="81"/>
      <c r="AD200" s="81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53"/>
      <c r="CM200" s="53"/>
      <c r="CN200" s="53"/>
      <c r="CO200" s="53"/>
    </row>
    <row r="201" spans="1:93" ht="15.75" customHeight="1" x14ac:dyDescent="0.25">
      <c r="A201" s="86"/>
      <c r="B201" s="85"/>
      <c r="C201" s="85"/>
      <c r="D201" s="2"/>
      <c r="E201" s="85" t="s">
        <v>152</v>
      </c>
      <c r="F201" s="85" t="s">
        <v>153</v>
      </c>
      <c r="G201" s="112"/>
      <c r="H201" s="112"/>
      <c r="I201" s="112"/>
      <c r="J201" s="112"/>
      <c r="K201" s="112"/>
      <c r="L201" s="85"/>
      <c r="M201" s="81"/>
      <c r="N201" s="81"/>
      <c r="O201" s="81"/>
      <c r="P201" s="88"/>
      <c r="Q201" s="88"/>
      <c r="S201" s="85"/>
      <c r="T201" s="85"/>
      <c r="U201" s="85"/>
      <c r="V201" s="81"/>
      <c r="W201" s="81"/>
      <c r="X201" s="81"/>
      <c r="Y201" s="81"/>
      <c r="Z201" s="105"/>
      <c r="AA201" s="81"/>
      <c r="AB201" s="81"/>
      <c r="AC201" s="81"/>
      <c r="AD201" s="81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53"/>
      <c r="CM201" s="53"/>
      <c r="CN201" s="53"/>
      <c r="CO201" s="53"/>
    </row>
    <row r="202" spans="1:93" ht="15.75" customHeight="1" x14ac:dyDescent="0.25">
      <c r="A202" s="83" t="s">
        <v>348</v>
      </c>
      <c r="B202" s="85" t="s">
        <v>361</v>
      </c>
      <c r="C202" s="85"/>
      <c r="D202" s="53"/>
      <c r="E202" s="100"/>
      <c r="F202" s="100"/>
      <c r="G202" s="112"/>
      <c r="H202" s="112"/>
      <c r="I202" s="112"/>
      <c r="J202" s="112"/>
      <c r="K202" s="100"/>
      <c r="L202" s="85"/>
      <c r="M202" s="81"/>
      <c r="N202" s="81"/>
      <c r="O202" s="81"/>
      <c r="P202" s="88"/>
      <c r="Q202" s="88"/>
      <c r="S202" s="85"/>
      <c r="T202" s="85"/>
      <c r="U202" s="85"/>
      <c r="V202" s="81"/>
      <c r="W202" s="81"/>
      <c r="X202" s="81"/>
      <c r="Y202" s="81"/>
      <c r="Z202" s="105"/>
      <c r="AA202" s="81"/>
      <c r="AB202" s="81"/>
      <c r="AC202" s="81"/>
      <c r="AD202" s="81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53"/>
      <c r="CM202" s="53"/>
      <c r="CN202" s="53"/>
      <c r="CO202" s="53"/>
    </row>
    <row r="203" spans="1:93" ht="15.75" customHeight="1" x14ac:dyDescent="0.25">
      <c r="A203" s="83" t="s">
        <v>349</v>
      </c>
      <c r="B203" s="85" t="s">
        <v>362</v>
      </c>
      <c r="C203" s="85"/>
      <c r="D203" s="77"/>
      <c r="E203" s="100"/>
      <c r="F203" s="100"/>
      <c r="G203" s="90"/>
      <c r="H203" s="112"/>
      <c r="I203" s="112"/>
      <c r="J203" s="112"/>
      <c r="K203" s="100"/>
      <c r="L203" s="85"/>
      <c r="M203" s="85"/>
      <c r="N203" s="81"/>
      <c r="O203" s="81"/>
      <c r="P203" s="88"/>
      <c r="Q203" s="88"/>
      <c r="S203" s="85"/>
      <c r="T203" s="85"/>
      <c r="U203" s="85"/>
      <c r="V203" s="81"/>
      <c r="W203" s="81"/>
      <c r="X203" s="81"/>
      <c r="Y203" s="81"/>
      <c r="Z203" s="105"/>
      <c r="AA203" s="81"/>
      <c r="AB203" s="81"/>
      <c r="AC203" s="81"/>
      <c r="AD203" s="81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53"/>
      <c r="CM203" s="53"/>
      <c r="CN203" s="53"/>
      <c r="CO203" s="53"/>
    </row>
    <row r="204" spans="1:93" ht="15.75" customHeight="1" x14ac:dyDescent="0.25">
      <c r="A204" s="83" t="s">
        <v>363</v>
      </c>
      <c r="B204" s="85" t="s">
        <v>364</v>
      </c>
      <c r="C204" s="85"/>
      <c r="D204" s="53"/>
      <c r="E204" s="100"/>
      <c r="F204" s="100"/>
      <c r="G204" s="90"/>
      <c r="H204" s="112"/>
      <c r="I204" s="112"/>
      <c r="J204" s="112"/>
      <c r="K204" s="100"/>
      <c r="L204" s="85"/>
      <c r="M204" s="85"/>
      <c r="N204" s="81"/>
      <c r="O204" s="81"/>
      <c r="P204" s="88"/>
      <c r="Q204" s="88"/>
      <c r="S204" s="85"/>
      <c r="T204" s="85"/>
      <c r="U204" s="85"/>
      <c r="V204" s="81"/>
      <c r="W204" s="81"/>
      <c r="X204" s="81"/>
      <c r="Y204" s="81"/>
      <c r="Z204" s="105"/>
      <c r="AA204" s="81"/>
      <c r="AB204" s="81"/>
      <c r="AC204" s="81"/>
      <c r="AD204" s="81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53"/>
      <c r="CM204" s="53"/>
      <c r="CN204" s="53"/>
      <c r="CO204" s="53"/>
    </row>
    <row r="205" spans="1:93" ht="15.75" customHeight="1" x14ac:dyDescent="0.25">
      <c r="A205" s="83" t="s">
        <v>365</v>
      </c>
      <c r="B205" s="85" t="s">
        <v>366</v>
      </c>
      <c r="C205" s="85"/>
      <c r="D205" s="53"/>
      <c r="E205" s="100"/>
      <c r="F205" s="100"/>
      <c r="G205" s="90"/>
      <c r="H205" s="112"/>
      <c r="I205" s="112"/>
      <c r="J205" s="112"/>
      <c r="K205" s="100"/>
      <c r="L205" s="85"/>
      <c r="M205" s="81"/>
      <c r="N205" s="81"/>
      <c r="O205" s="81"/>
      <c r="P205" s="88"/>
      <c r="Q205" s="88"/>
      <c r="S205" s="85"/>
      <c r="T205" s="85"/>
      <c r="U205" s="85"/>
      <c r="V205" s="81"/>
      <c r="W205" s="81"/>
      <c r="X205" s="81"/>
      <c r="Y205" s="81"/>
      <c r="Z205" s="105"/>
      <c r="AA205" s="81"/>
      <c r="AB205" s="81"/>
      <c r="AC205" s="81"/>
      <c r="AD205" s="81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53"/>
      <c r="CM205" s="53"/>
      <c r="CN205" s="53"/>
      <c r="CO205" s="53"/>
    </row>
    <row r="206" spans="1:93" ht="15.75" customHeight="1" x14ac:dyDescent="0.25">
      <c r="A206" s="85"/>
      <c r="B206" s="85"/>
      <c r="C206" s="85"/>
      <c r="D206" s="6"/>
      <c r="E206" s="100"/>
      <c r="F206" s="86"/>
      <c r="G206" s="90"/>
      <c r="H206" s="112"/>
      <c r="I206" s="112"/>
      <c r="J206" s="112"/>
      <c r="K206" s="112"/>
      <c r="L206" s="85"/>
      <c r="M206" s="81"/>
      <c r="O206" s="98"/>
      <c r="P206" s="85"/>
      <c r="Q206" s="85"/>
      <c r="S206" s="85"/>
      <c r="T206" s="85"/>
      <c r="U206" s="85"/>
      <c r="V206" s="81"/>
      <c r="W206" s="81"/>
      <c r="X206" s="81"/>
      <c r="Y206" s="81"/>
      <c r="Z206" s="105"/>
      <c r="AA206" s="81"/>
      <c r="AB206" s="81"/>
      <c r="AC206" s="81"/>
      <c r="AD206" s="81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53"/>
      <c r="CM206" s="53"/>
      <c r="CN206" s="53"/>
      <c r="CO206" s="53"/>
    </row>
    <row r="207" spans="1:93" ht="15.75" customHeight="1" x14ac:dyDescent="0.25">
      <c r="A207" s="89" t="s">
        <v>315</v>
      </c>
      <c r="B207" s="85"/>
      <c r="C207" s="85"/>
      <c r="D207" s="66" t="s">
        <v>150</v>
      </c>
      <c r="E207" s="132"/>
      <c r="F207" s="89" t="s">
        <v>151</v>
      </c>
      <c r="G207" s="86"/>
      <c r="H207" s="133"/>
      <c r="I207" s="134" t="s">
        <v>347</v>
      </c>
      <c r="J207" s="102"/>
      <c r="K207" s="112"/>
      <c r="L207" s="85"/>
      <c r="M207" s="81"/>
      <c r="N207" s="135"/>
      <c r="O207" s="135"/>
      <c r="P207" s="85"/>
      <c r="Q207" s="85"/>
      <c r="S207" s="85"/>
      <c r="T207" s="85"/>
      <c r="U207" s="85"/>
      <c r="V207" s="81"/>
      <c r="W207" s="81"/>
      <c r="X207" s="81"/>
      <c r="Y207" s="81"/>
      <c r="Z207" s="105"/>
      <c r="AA207" s="81"/>
      <c r="AB207" s="81"/>
      <c r="AC207" s="81"/>
      <c r="AD207" s="81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53"/>
      <c r="CM207" s="53"/>
      <c r="CN207" s="53"/>
      <c r="CO207" s="53"/>
    </row>
    <row r="208" spans="1:93" ht="15.75" customHeight="1" x14ac:dyDescent="0.25">
      <c r="A208" s="89"/>
      <c r="B208" s="85"/>
      <c r="C208" s="85"/>
      <c r="D208" s="66"/>
      <c r="E208" s="132"/>
      <c r="F208" s="89"/>
      <c r="G208" s="86"/>
      <c r="H208" s="133"/>
      <c r="I208" s="86"/>
      <c r="J208" s="112"/>
      <c r="K208" s="112"/>
      <c r="L208" s="85"/>
      <c r="M208" s="81"/>
      <c r="N208" s="135"/>
      <c r="O208" s="135"/>
      <c r="P208" s="85"/>
      <c r="Q208" s="85"/>
      <c r="S208" s="85"/>
      <c r="T208" s="85"/>
      <c r="U208" s="85"/>
      <c r="V208" s="81"/>
      <c r="W208" s="81"/>
      <c r="X208" s="81"/>
      <c r="Y208" s="81"/>
      <c r="Z208" s="105"/>
      <c r="AA208" s="81"/>
      <c r="AB208" s="81"/>
      <c r="AC208" s="81"/>
      <c r="AD208" s="81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53"/>
      <c r="CM208" s="53"/>
      <c r="CN208" s="53"/>
      <c r="CO208" s="53"/>
    </row>
    <row r="209" spans="1:93" ht="15.75" customHeight="1" x14ac:dyDescent="0.25">
      <c r="A209" s="89"/>
      <c r="B209" s="90"/>
      <c r="C209" s="90"/>
      <c r="D209" s="74"/>
      <c r="E209" s="81" t="s">
        <v>152</v>
      </c>
      <c r="F209" s="85" t="s">
        <v>153</v>
      </c>
      <c r="G209" s="90"/>
      <c r="H209" s="133"/>
      <c r="I209" s="136"/>
      <c r="J209" s="136"/>
      <c r="K209" s="112"/>
      <c r="L209" s="85"/>
      <c r="M209" s="81"/>
      <c r="N209" s="135"/>
      <c r="O209" s="135"/>
      <c r="P209" s="85"/>
      <c r="Q209" s="85"/>
      <c r="S209" s="85"/>
      <c r="T209" s="85"/>
      <c r="U209" s="85"/>
      <c r="V209" s="81"/>
      <c r="W209" s="81"/>
      <c r="X209" s="81"/>
      <c r="Y209" s="81"/>
      <c r="Z209" s="105"/>
      <c r="AA209" s="81"/>
      <c r="AB209" s="81"/>
      <c r="AC209" s="81"/>
      <c r="AD209" s="81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53"/>
      <c r="CM209" s="53"/>
      <c r="CN209" s="53"/>
      <c r="CO209" s="53"/>
    </row>
    <row r="210" spans="1:93" ht="15.75" customHeight="1" x14ac:dyDescent="0.25">
      <c r="A210" s="88" t="s">
        <v>348</v>
      </c>
      <c r="B210" s="85" t="s">
        <v>361</v>
      </c>
      <c r="C210" s="85"/>
      <c r="D210" s="53"/>
      <c r="E210" s="100"/>
      <c r="F210" s="100"/>
      <c r="G210" s="85"/>
      <c r="H210" s="86"/>
      <c r="I210" s="136"/>
      <c r="J210" s="136"/>
      <c r="K210" s="100"/>
      <c r="L210" s="86"/>
      <c r="M210" s="100"/>
      <c r="N210" s="110"/>
      <c r="O210" s="110"/>
      <c r="P210" s="85"/>
      <c r="Q210" s="85"/>
      <c r="R210" s="85"/>
      <c r="S210" s="85"/>
      <c r="T210" s="85"/>
      <c r="U210" s="85"/>
      <c r="V210" s="81"/>
      <c r="W210" s="81"/>
      <c r="X210" s="81"/>
      <c r="Y210" s="81"/>
      <c r="Z210" s="105"/>
      <c r="AA210" s="81"/>
      <c r="AB210" s="81"/>
      <c r="AC210" s="81"/>
      <c r="AD210" s="81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53"/>
      <c r="CM210" s="53"/>
      <c r="CN210" s="53"/>
      <c r="CO210" s="53"/>
    </row>
    <row r="211" spans="1:93" ht="15.75" customHeight="1" x14ac:dyDescent="0.25">
      <c r="A211" s="83" t="s">
        <v>349</v>
      </c>
      <c r="B211" s="85" t="s">
        <v>362</v>
      </c>
      <c r="C211" s="85"/>
      <c r="D211" s="62"/>
      <c r="E211" s="100"/>
      <c r="F211" s="100"/>
      <c r="G211" s="85"/>
      <c r="H211" s="86"/>
      <c r="I211" s="137"/>
      <c r="J211" s="86"/>
      <c r="K211" s="100"/>
      <c r="L211" s="86"/>
      <c r="M211" s="100"/>
      <c r="N211" s="110"/>
      <c r="O211" s="110"/>
      <c r="P211" s="85"/>
      <c r="Q211" s="85"/>
      <c r="S211" s="85"/>
      <c r="T211" s="85"/>
      <c r="U211" s="85"/>
      <c r="V211" s="81"/>
      <c r="W211" s="81"/>
      <c r="X211" s="81"/>
      <c r="Y211" s="81"/>
      <c r="Z211" s="105"/>
      <c r="AA211" s="81"/>
      <c r="AB211" s="81"/>
      <c r="AC211" s="81"/>
      <c r="AD211" s="81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53"/>
      <c r="CM211" s="53"/>
      <c r="CN211" s="53"/>
      <c r="CO211" s="53"/>
    </row>
    <row r="212" spans="1:93" ht="15.75" customHeight="1" x14ac:dyDescent="0.25">
      <c r="A212" s="83" t="s">
        <v>363</v>
      </c>
      <c r="B212" s="85" t="s">
        <v>364</v>
      </c>
      <c r="C212" s="85"/>
      <c r="D212" s="53"/>
      <c r="E212" s="100"/>
      <c r="F212" s="100"/>
      <c r="G212" s="85"/>
      <c r="H212" s="86"/>
      <c r="I212" s="137"/>
      <c r="J212" s="86"/>
      <c r="K212" s="100"/>
      <c r="L212" s="86"/>
      <c r="M212" s="100"/>
      <c r="N212" s="110"/>
      <c r="O212" s="110"/>
      <c r="P212" s="85"/>
      <c r="Q212" s="85"/>
      <c r="R212" s="85"/>
      <c r="S212" s="85"/>
      <c r="T212" s="85"/>
      <c r="U212" s="85"/>
      <c r="V212" s="81"/>
      <c r="W212" s="81"/>
      <c r="X212" s="81"/>
      <c r="Y212" s="81"/>
      <c r="Z212" s="105"/>
      <c r="AA212" s="81"/>
      <c r="AB212" s="81"/>
      <c r="AC212" s="81"/>
      <c r="AD212" s="81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53"/>
      <c r="CM212" s="53"/>
      <c r="CN212" s="53"/>
      <c r="CO212" s="53"/>
    </row>
    <row r="213" spans="1:93" ht="15.75" customHeight="1" x14ac:dyDescent="0.25">
      <c r="A213" s="83" t="s">
        <v>365</v>
      </c>
      <c r="B213" s="85" t="s">
        <v>366</v>
      </c>
      <c r="C213" s="85"/>
      <c r="D213" s="53"/>
      <c r="E213" s="100"/>
      <c r="F213" s="100"/>
      <c r="G213" s="85"/>
      <c r="H213" s="86"/>
      <c r="I213" s="137"/>
      <c r="J213" s="86"/>
      <c r="K213" s="100"/>
      <c r="L213" s="86"/>
      <c r="M213" s="100"/>
      <c r="N213" s="110"/>
      <c r="O213" s="110"/>
      <c r="P213" s="85"/>
      <c r="Q213" s="85"/>
      <c r="R213" s="85"/>
      <c r="S213" s="85"/>
      <c r="T213" s="85"/>
      <c r="U213" s="85"/>
      <c r="V213" s="81"/>
      <c r="W213" s="81"/>
      <c r="X213" s="81"/>
      <c r="Y213" s="81"/>
      <c r="Z213" s="105"/>
      <c r="AA213" s="81"/>
      <c r="AB213" s="81"/>
      <c r="AC213" s="81"/>
      <c r="AD213" s="81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53"/>
      <c r="CM213" s="53"/>
      <c r="CN213" s="53"/>
      <c r="CO213" s="53"/>
    </row>
    <row r="214" spans="1:93" ht="15.75" customHeight="1" x14ac:dyDescent="0.25">
      <c r="A214" s="83"/>
      <c r="B214" s="85"/>
      <c r="C214" s="85"/>
      <c r="D214" s="6"/>
      <c r="E214" s="85"/>
      <c r="F214" s="85"/>
      <c r="G214" s="85"/>
      <c r="H214" s="86"/>
      <c r="I214" s="136"/>
      <c r="J214" s="112"/>
      <c r="K214" s="112"/>
      <c r="L214" s="85"/>
      <c r="M214" s="101"/>
      <c r="N214" s="95"/>
      <c r="O214" s="95"/>
      <c r="P214" s="85"/>
      <c r="Q214" s="85"/>
      <c r="R214" s="85"/>
      <c r="S214" s="85"/>
      <c r="T214" s="85"/>
      <c r="U214" s="85"/>
      <c r="V214" s="81"/>
      <c r="W214" s="81"/>
      <c r="X214" s="81"/>
      <c r="Y214" s="81"/>
      <c r="Z214" s="105"/>
      <c r="AA214" s="81"/>
      <c r="AB214" s="81"/>
      <c r="AC214" s="81"/>
      <c r="AD214" s="81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53"/>
      <c r="CM214" s="53"/>
      <c r="CN214" s="53"/>
      <c r="CO214" s="53"/>
    </row>
    <row r="215" spans="1:93" ht="15.75" customHeight="1" x14ac:dyDescent="0.25">
      <c r="A215" s="83"/>
      <c r="B215" s="85"/>
      <c r="C215" s="85"/>
      <c r="D215" s="6"/>
      <c r="E215" s="85"/>
      <c r="F215" s="85"/>
      <c r="G215" s="85"/>
      <c r="H215" s="85"/>
      <c r="I215" s="85"/>
      <c r="J215" s="85"/>
      <c r="K215" s="112"/>
      <c r="L215" s="85"/>
      <c r="M215" s="101"/>
      <c r="N215" s="95"/>
      <c r="O215" s="95"/>
      <c r="P215" s="85"/>
      <c r="Q215" s="85"/>
      <c r="R215" s="85"/>
      <c r="S215" s="85"/>
      <c r="T215" s="85"/>
      <c r="U215" s="85"/>
      <c r="V215" s="81"/>
      <c r="W215" s="81"/>
      <c r="X215" s="81"/>
      <c r="Y215" s="81"/>
      <c r="Z215" s="105"/>
      <c r="AA215" s="81"/>
      <c r="AB215" s="81"/>
      <c r="AC215" s="81"/>
      <c r="AD215" s="81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53"/>
      <c r="CM215" s="53"/>
      <c r="CN215" s="53"/>
      <c r="CO215" s="53"/>
    </row>
    <row r="216" spans="1:93" ht="15.75" customHeight="1" x14ac:dyDescent="0.25">
      <c r="A216" s="83"/>
      <c r="B216" s="85"/>
      <c r="C216" s="85"/>
      <c r="D216" s="6"/>
      <c r="E216" s="85"/>
      <c r="F216" s="85"/>
      <c r="G216" s="85"/>
      <c r="H216" s="85"/>
      <c r="I216" s="85"/>
      <c r="J216" s="85"/>
      <c r="K216" s="112"/>
      <c r="L216" s="85"/>
      <c r="M216" s="101"/>
      <c r="N216" s="95"/>
      <c r="O216" s="95"/>
      <c r="P216" s="85"/>
      <c r="Q216" s="85"/>
      <c r="R216" s="85"/>
      <c r="S216" s="85"/>
      <c r="T216" s="85"/>
      <c r="U216" s="85"/>
      <c r="V216" s="81"/>
      <c r="W216" s="81"/>
      <c r="X216" s="81"/>
      <c r="Y216" s="81"/>
      <c r="Z216" s="105"/>
      <c r="AA216" s="81"/>
      <c r="AB216" s="81"/>
      <c r="AC216" s="81"/>
      <c r="AD216" s="81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53"/>
      <c r="CM216" s="53"/>
      <c r="CN216" s="53"/>
      <c r="CO216" s="53"/>
    </row>
    <row r="217" spans="1:93" ht="15.75" customHeight="1" x14ac:dyDescent="0.25">
      <c r="A217" s="83"/>
      <c r="B217" s="85"/>
      <c r="C217" s="85"/>
      <c r="D217" s="6"/>
      <c r="E217" s="85"/>
      <c r="F217" s="85"/>
      <c r="G217" s="85"/>
      <c r="H217" s="85"/>
      <c r="I217" s="85"/>
      <c r="J217" s="85"/>
      <c r="K217" s="112"/>
      <c r="L217" s="85"/>
      <c r="M217" s="101"/>
      <c r="N217" s="95"/>
      <c r="O217" s="95"/>
      <c r="P217" s="85"/>
      <c r="Q217" s="85"/>
      <c r="R217" s="85"/>
      <c r="S217" s="85"/>
      <c r="T217" s="85"/>
      <c r="U217" s="85"/>
      <c r="V217" s="81"/>
      <c r="W217" s="81"/>
      <c r="X217" s="81"/>
      <c r="Y217" s="81"/>
      <c r="Z217" s="105"/>
      <c r="AA217" s="81"/>
      <c r="AB217" s="81"/>
      <c r="AC217" s="81"/>
      <c r="AD217" s="81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53"/>
      <c r="CM217" s="53"/>
      <c r="CN217" s="53"/>
      <c r="CO217" s="53"/>
    </row>
    <row r="218" spans="1:93" ht="15.75" customHeight="1" x14ac:dyDescent="0.25">
      <c r="A218" s="83"/>
      <c r="B218" s="85"/>
      <c r="C218" s="85"/>
      <c r="D218" s="6"/>
      <c r="E218" s="85"/>
      <c r="F218" s="85"/>
      <c r="G218" s="85"/>
      <c r="H218" s="85"/>
      <c r="I218" s="85"/>
      <c r="J218" s="85"/>
      <c r="K218" s="112"/>
      <c r="L218" s="85"/>
      <c r="M218" s="101"/>
      <c r="N218" s="95"/>
      <c r="O218" s="95"/>
      <c r="P218" s="85"/>
      <c r="Q218" s="85"/>
      <c r="R218" s="85"/>
      <c r="S218" s="85"/>
      <c r="T218" s="85"/>
      <c r="U218" s="85"/>
      <c r="V218" s="81"/>
      <c r="W218" s="81"/>
      <c r="X218" s="81"/>
      <c r="Y218" s="81"/>
      <c r="Z218" s="105"/>
      <c r="AA218" s="81"/>
      <c r="AB218" s="81"/>
      <c r="AC218" s="81"/>
      <c r="AD218" s="81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53"/>
      <c r="CM218" s="53"/>
      <c r="CN218" s="53"/>
      <c r="CO218" s="53"/>
    </row>
    <row r="219" spans="1:93" ht="15.75" customHeight="1" x14ac:dyDescent="0.25">
      <c r="A219" s="83"/>
      <c r="B219" s="85"/>
      <c r="C219" s="85"/>
      <c r="D219" s="6"/>
      <c r="E219" s="85"/>
      <c r="F219" s="85"/>
      <c r="G219" s="85"/>
      <c r="H219" s="85"/>
      <c r="I219" s="85"/>
      <c r="J219" s="85"/>
      <c r="K219" s="112"/>
      <c r="L219" s="85"/>
      <c r="M219" s="101"/>
      <c r="N219" s="95"/>
      <c r="O219" s="95"/>
      <c r="P219" s="85"/>
      <c r="Q219" s="85"/>
      <c r="R219" s="85"/>
      <c r="S219" s="85"/>
      <c r="T219" s="85"/>
      <c r="U219" s="85"/>
      <c r="V219" s="81"/>
      <c r="W219" s="81"/>
      <c r="X219" s="81"/>
      <c r="Y219" s="81"/>
      <c r="Z219" s="105"/>
      <c r="AA219" s="81"/>
      <c r="AB219" s="81"/>
      <c r="AC219" s="81"/>
      <c r="AD219" s="81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53"/>
      <c r="CM219" s="53"/>
      <c r="CN219" s="53"/>
      <c r="CO219" s="53"/>
    </row>
    <row r="220" spans="1:93" ht="15.75" customHeight="1" x14ac:dyDescent="0.25">
      <c r="A220" s="83"/>
      <c r="B220" s="85"/>
      <c r="C220" s="85"/>
      <c r="D220" s="6"/>
      <c r="E220" s="85"/>
      <c r="F220" s="85"/>
      <c r="G220" s="85"/>
      <c r="H220" s="85"/>
      <c r="I220" s="85"/>
      <c r="J220" s="85"/>
      <c r="K220" s="112"/>
      <c r="L220" s="85"/>
      <c r="M220" s="101"/>
      <c r="N220" s="95"/>
      <c r="O220" s="95"/>
      <c r="P220" s="85"/>
      <c r="Q220" s="85"/>
      <c r="R220" s="85"/>
      <c r="S220" s="85"/>
      <c r="T220" s="85"/>
      <c r="U220" s="85"/>
      <c r="V220" s="81"/>
      <c r="W220" s="81"/>
      <c r="X220" s="81"/>
      <c r="Y220" s="81"/>
      <c r="Z220" s="105"/>
      <c r="AA220" s="81"/>
      <c r="AB220" s="81"/>
      <c r="AC220" s="81"/>
      <c r="AD220" s="81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53"/>
      <c r="CM220" s="53"/>
      <c r="CN220" s="53"/>
      <c r="CO220" s="53"/>
    </row>
    <row r="221" spans="1:93" ht="15.75" customHeight="1" x14ac:dyDescent="0.25">
      <c r="A221" s="83"/>
      <c r="B221" s="85"/>
      <c r="C221" s="85"/>
      <c r="D221" s="6"/>
      <c r="E221" s="85"/>
      <c r="F221" s="85"/>
      <c r="G221" s="85"/>
      <c r="H221" s="85"/>
      <c r="I221" s="85"/>
      <c r="J221" s="85"/>
      <c r="K221" s="112"/>
      <c r="L221" s="85"/>
      <c r="M221" s="101"/>
      <c r="N221" s="95"/>
      <c r="O221" s="95"/>
      <c r="P221" s="85"/>
      <c r="Q221" s="85"/>
      <c r="R221" s="85"/>
      <c r="S221" s="85"/>
      <c r="T221" s="85"/>
      <c r="U221" s="85"/>
      <c r="V221" s="81"/>
      <c r="W221" s="81"/>
      <c r="X221" s="81"/>
      <c r="Y221" s="81"/>
      <c r="Z221" s="105"/>
      <c r="AA221" s="81"/>
      <c r="AB221" s="81"/>
      <c r="AC221" s="81"/>
      <c r="AD221" s="81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53"/>
      <c r="CM221" s="53"/>
      <c r="CN221" s="53"/>
      <c r="CO221" s="53"/>
    </row>
    <row r="222" spans="1:93" ht="15.75" customHeight="1" x14ac:dyDescent="0.25">
      <c r="A222" s="83"/>
      <c r="B222" s="85"/>
      <c r="C222" s="85"/>
      <c r="D222" s="6"/>
      <c r="E222" s="85"/>
      <c r="F222" s="85"/>
      <c r="G222" s="85"/>
      <c r="H222" s="85"/>
      <c r="I222" s="85"/>
      <c r="J222" s="85"/>
      <c r="K222" s="112"/>
      <c r="L222" s="85"/>
      <c r="M222" s="101"/>
      <c r="N222" s="95"/>
      <c r="O222" s="95"/>
      <c r="P222" s="85"/>
      <c r="Q222" s="85"/>
      <c r="R222" s="85"/>
      <c r="S222" s="85"/>
      <c r="T222" s="85"/>
      <c r="U222" s="85"/>
      <c r="V222" s="81"/>
      <c r="W222" s="81"/>
      <c r="X222" s="81"/>
      <c r="Y222" s="81"/>
      <c r="Z222" s="105"/>
      <c r="AA222" s="81"/>
      <c r="AB222" s="81"/>
      <c r="AC222" s="81"/>
      <c r="AD222" s="81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53"/>
      <c r="CM222" s="53"/>
      <c r="CN222" s="53"/>
      <c r="CO222" s="53"/>
    </row>
    <row r="223" spans="1:93" ht="15.75" customHeight="1" x14ac:dyDescent="0.25">
      <c r="A223" s="83"/>
      <c r="B223" s="85"/>
      <c r="C223" s="85"/>
      <c r="D223" s="6"/>
      <c r="E223" s="85"/>
      <c r="F223" s="85"/>
      <c r="G223" s="85"/>
      <c r="H223" s="85"/>
      <c r="I223" s="85"/>
      <c r="J223" s="85"/>
      <c r="K223" s="112"/>
      <c r="L223" s="85"/>
      <c r="M223" s="101"/>
      <c r="N223" s="95"/>
      <c r="O223" s="95"/>
      <c r="P223" s="85"/>
      <c r="Q223" s="85"/>
      <c r="R223" s="85"/>
      <c r="S223" s="85"/>
      <c r="T223" s="85"/>
      <c r="U223" s="85"/>
      <c r="V223" s="81"/>
      <c r="W223" s="81"/>
      <c r="X223" s="81"/>
      <c r="Y223" s="81"/>
      <c r="Z223" s="105"/>
      <c r="AA223" s="81"/>
      <c r="AB223" s="81"/>
      <c r="AC223" s="81"/>
      <c r="AD223" s="81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53"/>
      <c r="CM223" s="53"/>
      <c r="CN223" s="53"/>
      <c r="CO223" s="53"/>
    </row>
    <row r="224" spans="1:93" ht="15.75" customHeight="1" x14ac:dyDescent="0.25">
      <c r="A224" s="83"/>
      <c r="B224" s="85"/>
      <c r="C224" s="85"/>
      <c r="D224" s="6"/>
      <c r="E224" s="85"/>
      <c r="F224" s="85"/>
      <c r="G224" s="85"/>
      <c r="H224" s="85"/>
      <c r="I224" s="85"/>
      <c r="J224" s="85"/>
      <c r="K224" s="112"/>
      <c r="L224" s="85"/>
      <c r="M224" s="101"/>
      <c r="N224" s="95"/>
      <c r="O224" s="95"/>
      <c r="P224" s="85"/>
      <c r="Q224" s="85"/>
      <c r="R224" s="85"/>
      <c r="S224" s="85"/>
      <c r="T224" s="85"/>
      <c r="U224" s="85"/>
      <c r="V224" s="81"/>
      <c r="W224" s="81"/>
      <c r="X224" s="81"/>
      <c r="Y224" s="81"/>
      <c r="Z224" s="105"/>
      <c r="AA224" s="81"/>
      <c r="AB224" s="81"/>
      <c r="AC224" s="81"/>
      <c r="AD224" s="81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53"/>
      <c r="CM224" s="53"/>
      <c r="CN224" s="53"/>
      <c r="CO224" s="53"/>
    </row>
    <row r="225" spans="1:93" ht="15.75" customHeight="1" x14ac:dyDescent="0.25">
      <c r="A225" s="83"/>
      <c r="B225" s="85"/>
      <c r="C225" s="85"/>
      <c r="D225" s="6"/>
      <c r="E225" s="85"/>
      <c r="F225" s="85"/>
      <c r="G225" s="85"/>
      <c r="H225" s="85"/>
      <c r="I225" s="85"/>
      <c r="J225" s="85"/>
      <c r="K225" s="112"/>
      <c r="L225" s="85"/>
      <c r="M225" s="101"/>
      <c r="N225" s="95"/>
      <c r="O225" s="95"/>
      <c r="P225" s="85"/>
      <c r="Q225" s="85"/>
      <c r="R225" s="85"/>
      <c r="S225" s="85"/>
      <c r="T225" s="85"/>
      <c r="U225" s="85"/>
      <c r="V225" s="81"/>
      <c r="W225" s="81"/>
      <c r="X225" s="81"/>
      <c r="Y225" s="81"/>
      <c r="Z225" s="105"/>
      <c r="AA225" s="81"/>
      <c r="AB225" s="81"/>
      <c r="AC225" s="81"/>
      <c r="AD225" s="81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53"/>
      <c r="CM225" s="53"/>
      <c r="CN225" s="53"/>
      <c r="CO225" s="53"/>
    </row>
    <row r="226" spans="1:93" ht="15.75" customHeight="1" x14ac:dyDescent="0.25">
      <c r="A226" s="83"/>
      <c r="B226" s="85"/>
      <c r="C226" s="85"/>
      <c r="D226" s="6"/>
      <c r="E226" s="85"/>
      <c r="F226" s="85"/>
      <c r="G226" s="85"/>
      <c r="H226" s="85"/>
      <c r="I226" s="85"/>
      <c r="J226" s="85"/>
      <c r="K226" s="112"/>
      <c r="L226" s="85"/>
      <c r="M226" s="101"/>
      <c r="N226" s="95"/>
      <c r="O226" s="95"/>
      <c r="P226" s="85"/>
      <c r="Q226" s="85"/>
      <c r="R226" s="85"/>
      <c r="S226" s="85"/>
      <c r="T226" s="85"/>
      <c r="U226" s="85"/>
      <c r="V226" s="81"/>
      <c r="W226" s="81"/>
      <c r="X226" s="81"/>
      <c r="Y226" s="81"/>
      <c r="Z226" s="105"/>
      <c r="AA226" s="81"/>
      <c r="AB226" s="81"/>
      <c r="AC226" s="81"/>
      <c r="AD226" s="81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53"/>
      <c r="CM226" s="53"/>
      <c r="CN226" s="53"/>
      <c r="CO226" s="53"/>
    </row>
    <row r="227" spans="1:93" ht="15.75" customHeight="1" x14ac:dyDescent="0.25">
      <c r="A227" s="83"/>
      <c r="B227" s="85"/>
      <c r="C227" s="85"/>
      <c r="D227" s="6"/>
      <c r="E227" s="85"/>
      <c r="F227" s="85"/>
      <c r="G227" s="85"/>
      <c r="H227" s="85"/>
      <c r="I227" s="85"/>
      <c r="J227" s="85"/>
      <c r="K227" s="112"/>
      <c r="L227" s="85"/>
      <c r="M227" s="101"/>
      <c r="N227" s="95"/>
      <c r="O227" s="95"/>
      <c r="P227" s="85"/>
      <c r="Q227" s="85"/>
      <c r="R227" s="85"/>
      <c r="S227" s="85"/>
      <c r="T227" s="85"/>
      <c r="U227" s="85"/>
      <c r="V227" s="81"/>
      <c r="W227" s="81"/>
      <c r="X227" s="81"/>
      <c r="Y227" s="81"/>
      <c r="Z227" s="105"/>
      <c r="AA227" s="81"/>
      <c r="AB227" s="81"/>
      <c r="AC227" s="81"/>
      <c r="AD227" s="81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53"/>
      <c r="CM227" s="53"/>
      <c r="CN227" s="53"/>
      <c r="CO227" s="53"/>
    </row>
    <row r="228" spans="1:93" ht="15.75" customHeight="1" x14ac:dyDescent="0.25">
      <c r="A228" s="83"/>
      <c r="B228" s="85"/>
      <c r="C228" s="85"/>
      <c r="D228" s="6"/>
      <c r="E228" s="85"/>
      <c r="F228" s="85"/>
      <c r="G228" s="85"/>
      <c r="H228" s="85"/>
      <c r="I228" s="85"/>
      <c r="J228" s="85"/>
      <c r="K228" s="112"/>
      <c r="L228" s="85"/>
      <c r="M228" s="101"/>
      <c r="N228" s="95"/>
      <c r="O228" s="95"/>
      <c r="P228" s="85"/>
      <c r="Q228" s="85"/>
      <c r="R228" s="85"/>
      <c r="S228" s="85"/>
      <c r="T228" s="85"/>
      <c r="U228" s="85"/>
      <c r="V228" s="81"/>
      <c r="W228" s="81"/>
      <c r="X228" s="81"/>
      <c r="Y228" s="81"/>
      <c r="Z228" s="105"/>
      <c r="AA228" s="81"/>
      <c r="AB228" s="81"/>
      <c r="AC228" s="81"/>
      <c r="AD228" s="81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53"/>
      <c r="CM228" s="53"/>
      <c r="CN228" s="53"/>
      <c r="CO228" s="53"/>
    </row>
    <row r="229" spans="1:93" ht="15.75" customHeight="1" x14ac:dyDescent="0.25">
      <c r="A229" s="83"/>
      <c r="B229" s="85"/>
      <c r="C229" s="85"/>
      <c r="D229" s="6"/>
      <c r="E229" s="85"/>
      <c r="F229" s="85"/>
      <c r="G229" s="85"/>
      <c r="H229" s="85"/>
      <c r="I229" s="85"/>
      <c r="J229" s="85"/>
      <c r="K229" s="112"/>
      <c r="L229" s="85"/>
      <c r="M229" s="101"/>
      <c r="N229" s="95"/>
      <c r="O229" s="95"/>
      <c r="P229" s="85"/>
      <c r="Q229" s="85"/>
      <c r="R229" s="85"/>
      <c r="S229" s="85"/>
      <c r="T229" s="85"/>
      <c r="U229" s="85"/>
      <c r="V229" s="81"/>
      <c r="W229" s="81"/>
      <c r="X229" s="81"/>
      <c r="Y229" s="81"/>
      <c r="Z229" s="105"/>
      <c r="AA229" s="81"/>
      <c r="AB229" s="81"/>
      <c r="AC229" s="81"/>
      <c r="AD229" s="81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53"/>
      <c r="CM229" s="53"/>
      <c r="CN229" s="53"/>
      <c r="CO229" s="53"/>
    </row>
    <row r="230" spans="1:93" ht="15.75" customHeight="1" x14ac:dyDescent="0.25">
      <c r="A230" s="83"/>
      <c r="B230" s="85"/>
      <c r="C230" s="85"/>
      <c r="D230" s="6"/>
      <c r="E230" s="85"/>
      <c r="F230" s="85"/>
      <c r="G230" s="85"/>
      <c r="H230" s="85"/>
      <c r="I230" s="85"/>
      <c r="J230" s="85"/>
      <c r="K230" s="112"/>
      <c r="L230" s="85"/>
      <c r="M230" s="101"/>
      <c r="N230" s="95"/>
      <c r="O230" s="95"/>
      <c r="P230" s="85"/>
      <c r="Q230" s="85"/>
      <c r="R230" s="85"/>
      <c r="S230" s="85"/>
      <c r="T230" s="85"/>
      <c r="U230" s="85"/>
      <c r="V230" s="81"/>
      <c r="W230" s="81"/>
      <c r="X230" s="81"/>
      <c r="Y230" s="81"/>
      <c r="Z230" s="105"/>
      <c r="AA230" s="81"/>
      <c r="AB230" s="81"/>
      <c r="AC230" s="81"/>
      <c r="AD230" s="81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53"/>
      <c r="CM230" s="53"/>
      <c r="CN230" s="53"/>
      <c r="CO230" s="53"/>
    </row>
    <row r="231" spans="1:93" ht="15.75" customHeight="1" x14ac:dyDescent="0.25">
      <c r="A231" s="83"/>
      <c r="B231" s="85"/>
      <c r="C231" s="85"/>
      <c r="D231" s="6"/>
      <c r="E231" s="85"/>
      <c r="F231" s="85"/>
      <c r="G231" s="85"/>
      <c r="H231" s="85"/>
      <c r="I231" s="85"/>
      <c r="J231" s="85"/>
      <c r="K231" s="112"/>
      <c r="L231" s="85"/>
      <c r="M231" s="101"/>
      <c r="N231" s="95"/>
      <c r="O231" s="95"/>
      <c r="P231" s="85"/>
      <c r="Q231" s="85"/>
      <c r="R231" s="85"/>
      <c r="S231" s="85"/>
      <c r="T231" s="85"/>
      <c r="U231" s="85"/>
      <c r="V231" s="81"/>
      <c r="W231" s="81"/>
      <c r="X231" s="81"/>
      <c r="Y231" s="81"/>
      <c r="Z231" s="105"/>
      <c r="AA231" s="81"/>
      <c r="AB231" s="81"/>
      <c r="AC231" s="81"/>
      <c r="AD231" s="81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53"/>
      <c r="CM231" s="53"/>
      <c r="CN231" s="53"/>
      <c r="CO231" s="53"/>
    </row>
    <row r="232" spans="1:93" ht="15.75" customHeight="1" x14ac:dyDescent="0.25">
      <c r="A232" s="83"/>
      <c r="B232" s="85"/>
      <c r="C232" s="85"/>
      <c r="D232" s="6"/>
      <c r="E232" s="85"/>
      <c r="F232" s="85"/>
      <c r="G232" s="85"/>
      <c r="H232" s="85"/>
      <c r="I232" s="85"/>
      <c r="J232" s="85"/>
      <c r="K232" s="112"/>
      <c r="L232" s="85"/>
      <c r="M232" s="101"/>
      <c r="N232" s="95"/>
      <c r="O232" s="95"/>
      <c r="P232" s="85"/>
      <c r="Q232" s="85"/>
      <c r="R232" s="85"/>
      <c r="S232" s="85"/>
      <c r="T232" s="85"/>
      <c r="U232" s="85"/>
      <c r="V232" s="86"/>
      <c r="W232" s="86"/>
      <c r="X232" s="81"/>
      <c r="Y232" s="81"/>
      <c r="Z232" s="138"/>
      <c r="AA232" s="139"/>
      <c r="AB232" s="139"/>
      <c r="AC232" s="139"/>
      <c r="AD232" s="139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  <c r="BD232" s="58"/>
      <c r="BE232" s="58"/>
      <c r="BF232" s="58"/>
      <c r="BG232" s="58"/>
      <c r="BH232" s="58"/>
      <c r="BI232" s="58"/>
      <c r="BJ232" s="58"/>
      <c r="BK232" s="58"/>
      <c r="BL232" s="58"/>
      <c r="BM232" s="58"/>
      <c r="BN232" s="58"/>
      <c r="BO232" s="58"/>
      <c r="BP232" s="58"/>
      <c r="BQ232" s="58"/>
      <c r="BR232" s="58"/>
      <c r="BS232" s="58"/>
      <c r="BT232" s="58"/>
      <c r="BU232" s="58"/>
      <c r="BV232" s="58"/>
      <c r="BW232" s="58"/>
      <c r="BX232" s="58"/>
      <c r="BY232" s="58"/>
      <c r="BZ232" s="58"/>
      <c r="CA232" s="58"/>
      <c r="CB232" s="58"/>
      <c r="CC232" s="58"/>
      <c r="CD232" s="58"/>
      <c r="CE232" s="58"/>
      <c r="CF232" s="58"/>
      <c r="CG232" s="58"/>
      <c r="CH232" s="58"/>
      <c r="CI232" s="58"/>
      <c r="CJ232" s="58"/>
      <c r="CK232" s="58"/>
    </row>
    <row r="233" spans="1:93" ht="15" customHeight="1" x14ac:dyDescent="0.25">
      <c r="A233" s="83"/>
      <c r="B233" s="85"/>
      <c r="C233" s="85"/>
      <c r="D233" s="6"/>
      <c r="E233" s="85"/>
      <c r="F233" s="85"/>
      <c r="G233" s="85"/>
      <c r="H233" s="85"/>
      <c r="I233" s="85"/>
      <c r="J233" s="85"/>
      <c r="K233" s="112"/>
      <c r="L233" s="85"/>
      <c r="M233" s="101"/>
      <c r="N233" s="95"/>
      <c r="O233" s="95"/>
      <c r="P233" s="85"/>
      <c r="Q233" s="85"/>
      <c r="R233" s="85"/>
      <c r="S233" s="85"/>
      <c r="T233" s="85"/>
      <c r="U233" s="85"/>
      <c r="V233" s="86"/>
      <c r="W233" s="86"/>
      <c r="X233" s="86"/>
      <c r="Y233" s="86"/>
      <c r="Z233" s="140"/>
      <c r="AA233" s="94"/>
      <c r="AB233" s="94"/>
      <c r="AC233" s="94"/>
      <c r="AD233" s="94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  <c r="AZ233" s="59"/>
      <c r="BA233" s="59"/>
      <c r="BB233" s="59"/>
      <c r="BC233" s="59"/>
      <c r="BD233" s="59"/>
      <c r="BE233" s="59"/>
      <c r="BF233" s="59"/>
      <c r="BG233" s="59"/>
      <c r="BH233" s="59"/>
      <c r="BI233" s="59"/>
      <c r="BJ233" s="59"/>
      <c r="BK233" s="59"/>
      <c r="BL233" s="59"/>
      <c r="BM233" s="59"/>
      <c r="BN233" s="59"/>
      <c r="BO233" s="59"/>
      <c r="BP233" s="59"/>
      <c r="BQ233" s="59"/>
      <c r="BR233" s="59"/>
      <c r="BS233" s="59"/>
      <c r="BT233" s="59"/>
      <c r="BU233" s="59"/>
      <c r="BV233" s="59"/>
      <c r="BW233" s="59"/>
      <c r="BX233" s="59"/>
      <c r="BY233" s="59"/>
      <c r="BZ233" s="59"/>
      <c r="CA233" s="59"/>
      <c r="CB233" s="59"/>
      <c r="CC233" s="59"/>
      <c r="CD233" s="59"/>
      <c r="CE233" s="59"/>
      <c r="CF233" s="59"/>
      <c r="CG233" s="59"/>
      <c r="CH233" s="59"/>
      <c r="CI233" s="59"/>
      <c r="CJ233" s="59"/>
      <c r="CK233" s="59"/>
    </row>
    <row r="234" spans="1:93" ht="15" customHeight="1" x14ac:dyDescent="0.25">
      <c r="A234" s="83"/>
      <c r="B234" s="85"/>
      <c r="C234" s="85"/>
      <c r="D234" s="6"/>
      <c r="E234" s="85"/>
      <c r="F234" s="85"/>
      <c r="G234" s="85"/>
      <c r="H234" s="85"/>
      <c r="I234" s="85"/>
      <c r="J234" s="85"/>
      <c r="K234" s="112"/>
      <c r="L234" s="85"/>
      <c r="M234" s="101"/>
      <c r="N234" s="95"/>
      <c r="O234" s="95"/>
      <c r="P234" s="85"/>
      <c r="Q234" s="85"/>
      <c r="R234" s="85"/>
      <c r="S234" s="85"/>
      <c r="T234" s="85"/>
      <c r="U234" s="85"/>
      <c r="V234" s="86"/>
      <c r="W234" s="86"/>
      <c r="X234" s="86"/>
      <c r="Y234" s="86"/>
    </row>
    <row r="235" spans="1:93" ht="15" customHeight="1" x14ac:dyDescent="0.25">
      <c r="A235" s="83"/>
      <c r="B235" s="85"/>
      <c r="C235" s="85"/>
      <c r="D235" s="6"/>
      <c r="E235" s="85"/>
      <c r="F235" s="85"/>
      <c r="G235" s="85"/>
      <c r="H235" s="85"/>
      <c r="I235" s="85"/>
      <c r="J235" s="85"/>
      <c r="K235" s="112"/>
      <c r="L235" s="85"/>
      <c r="M235" s="101"/>
      <c r="N235" s="95"/>
      <c r="O235" s="95"/>
      <c r="P235" s="85"/>
      <c r="Q235" s="85"/>
      <c r="R235" s="85"/>
      <c r="S235" s="85"/>
      <c r="T235" s="85"/>
      <c r="U235" s="85"/>
      <c r="V235" s="86"/>
      <c r="W235" s="86"/>
      <c r="X235" s="86"/>
      <c r="Y235" s="86"/>
    </row>
    <row r="236" spans="1:93" ht="15" customHeight="1" x14ac:dyDescent="0.25">
      <c r="A236" s="83"/>
      <c r="B236" s="85"/>
      <c r="C236" s="85"/>
      <c r="D236" s="6"/>
      <c r="E236" s="85"/>
      <c r="F236" s="85"/>
      <c r="G236" s="85"/>
      <c r="H236" s="85"/>
      <c r="I236" s="85"/>
      <c r="J236" s="85"/>
      <c r="K236" s="112"/>
      <c r="L236" s="85"/>
      <c r="M236" s="101"/>
      <c r="N236" s="95"/>
      <c r="O236" s="95"/>
      <c r="P236" s="85"/>
      <c r="Q236" s="85"/>
      <c r="R236" s="85"/>
      <c r="S236" s="85"/>
      <c r="T236" s="85"/>
      <c r="U236" s="85"/>
      <c r="V236" s="86"/>
      <c r="W236" s="86"/>
      <c r="X236" s="86"/>
      <c r="Y236" s="86"/>
    </row>
    <row r="237" spans="1:93" ht="15" customHeight="1" x14ac:dyDescent="0.25">
      <c r="A237" s="83"/>
      <c r="B237" s="85"/>
      <c r="C237" s="85"/>
      <c r="D237" s="6"/>
      <c r="E237" s="85"/>
      <c r="F237" s="85"/>
      <c r="G237" s="85"/>
      <c r="H237" s="85"/>
      <c r="I237" s="85"/>
      <c r="J237" s="85"/>
      <c r="K237" s="112"/>
      <c r="L237" s="85"/>
      <c r="M237" s="101"/>
      <c r="N237" s="95"/>
      <c r="O237" s="95"/>
      <c r="P237" s="85"/>
      <c r="Q237" s="85"/>
      <c r="R237" s="85"/>
      <c r="S237" s="85"/>
      <c r="T237" s="85"/>
      <c r="U237" s="85"/>
      <c r="V237" s="86"/>
      <c r="W237" s="86"/>
      <c r="X237" s="86"/>
      <c r="Y237" s="86"/>
    </row>
    <row r="238" spans="1:93" ht="15" customHeight="1" x14ac:dyDescent="0.25">
      <c r="A238" s="83"/>
      <c r="B238" s="85"/>
      <c r="C238" s="85"/>
      <c r="D238" s="6"/>
      <c r="E238" s="85"/>
      <c r="F238" s="85"/>
      <c r="G238" s="85"/>
      <c r="H238" s="85"/>
      <c r="I238" s="85"/>
      <c r="J238" s="85"/>
      <c r="K238" s="112"/>
      <c r="L238" s="85"/>
      <c r="M238" s="101"/>
      <c r="N238" s="95"/>
      <c r="O238" s="95"/>
      <c r="P238" s="85"/>
      <c r="Q238" s="85"/>
      <c r="R238" s="85"/>
      <c r="S238" s="85"/>
      <c r="T238" s="85"/>
      <c r="U238" s="85"/>
      <c r="V238" s="86"/>
      <c r="W238" s="86"/>
      <c r="X238" s="86"/>
      <c r="Y238" s="86"/>
    </row>
    <row r="239" spans="1:93" ht="15" customHeight="1" x14ac:dyDescent="0.25">
      <c r="A239" s="83"/>
      <c r="B239" s="85"/>
      <c r="C239" s="85"/>
      <c r="D239" s="6"/>
      <c r="E239" s="85"/>
      <c r="F239" s="85"/>
      <c r="G239" s="85"/>
      <c r="H239" s="85"/>
      <c r="I239" s="85"/>
      <c r="J239" s="85"/>
      <c r="K239" s="112"/>
      <c r="L239" s="85"/>
      <c r="M239" s="101"/>
      <c r="N239" s="95"/>
      <c r="O239" s="95"/>
      <c r="P239" s="85"/>
      <c r="Q239" s="85"/>
      <c r="R239" s="85"/>
      <c r="S239" s="85"/>
      <c r="T239" s="85"/>
      <c r="U239" s="85"/>
      <c r="V239" s="86"/>
      <c r="W239" s="86"/>
      <c r="X239" s="86"/>
      <c r="Y239" s="86"/>
    </row>
    <row r="240" spans="1:93" ht="15" customHeight="1" x14ac:dyDescent="0.25">
      <c r="A240" s="83"/>
      <c r="B240" s="85"/>
      <c r="C240" s="85"/>
      <c r="D240" s="6"/>
      <c r="E240" s="85"/>
      <c r="F240" s="85"/>
      <c r="G240" s="85"/>
      <c r="H240" s="85"/>
      <c r="I240" s="85"/>
      <c r="J240" s="85"/>
      <c r="K240" s="112"/>
      <c r="L240" s="85"/>
      <c r="M240" s="101"/>
      <c r="N240" s="95"/>
      <c r="O240" s="95"/>
      <c r="P240" s="85"/>
      <c r="Q240" s="85"/>
      <c r="R240" s="85"/>
      <c r="S240" s="85"/>
      <c r="T240" s="85"/>
      <c r="U240" s="85"/>
      <c r="V240" s="86"/>
      <c r="W240" s="86"/>
      <c r="X240" s="86"/>
      <c r="Y240" s="86"/>
    </row>
    <row r="241" spans="1:25" ht="15" customHeight="1" x14ac:dyDescent="0.25">
      <c r="A241" s="83"/>
      <c r="B241" s="85"/>
      <c r="C241" s="85"/>
      <c r="D241" s="6"/>
      <c r="E241" s="85"/>
      <c r="F241" s="85"/>
      <c r="G241" s="85"/>
      <c r="H241" s="85"/>
      <c r="I241" s="85"/>
      <c r="J241" s="85"/>
      <c r="K241" s="112"/>
      <c r="L241" s="85"/>
      <c r="M241" s="101"/>
      <c r="N241" s="95"/>
      <c r="O241" s="95"/>
      <c r="P241" s="85"/>
      <c r="Q241" s="85"/>
      <c r="R241" s="85"/>
      <c r="S241" s="85"/>
      <c r="T241" s="85"/>
      <c r="U241" s="85"/>
      <c r="V241" s="86"/>
      <c r="W241" s="86"/>
      <c r="X241" s="86"/>
      <c r="Y241" s="86"/>
    </row>
    <row r="242" spans="1:25" ht="15" customHeight="1" x14ac:dyDescent="0.25">
      <c r="A242" s="83"/>
      <c r="B242" s="85"/>
      <c r="C242" s="85"/>
      <c r="D242" s="6"/>
      <c r="E242" s="85"/>
      <c r="F242" s="85"/>
      <c r="G242" s="85"/>
      <c r="H242" s="85"/>
      <c r="I242" s="85"/>
      <c r="J242" s="85"/>
      <c r="K242" s="112"/>
      <c r="L242" s="85"/>
      <c r="M242" s="101"/>
      <c r="N242" s="95"/>
      <c r="O242" s="95"/>
      <c r="P242" s="85"/>
      <c r="Q242" s="85"/>
      <c r="R242" s="85"/>
      <c r="S242" s="85"/>
      <c r="T242" s="85"/>
      <c r="U242" s="85"/>
      <c r="V242" s="86"/>
      <c r="W242" s="86"/>
      <c r="X242" s="86"/>
      <c r="Y242" s="86"/>
    </row>
    <row r="243" spans="1:25" ht="15" customHeight="1" x14ac:dyDescent="0.25">
      <c r="A243" s="83"/>
      <c r="B243" s="85"/>
      <c r="C243" s="85"/>
      <c r="D243" s="6"/>
      <c r="E243" s="85"/>
      <c r="F243" s="85"/>
      <c r="G243" s="85"/>
      <c r="H243" s="85"/>
      <c r="I243" s="85"/>
      <c r="J243" s="85"/>
      <c r="K243" s="112"/>
      <c r="L243" s="85"/>
      <c r="M243" s="101"/>
      <c r="N243" s="95"/>
      <c r="O243" s="95"/>
      <c r="P243" s="85"/>
      <c r="Q243" s="85"/>
      <c r="R243" s="85"/>
      <c r="S243" s="85"/>
      <c r="T243" s="85"/>
      <c r="U243" s="86"/>
      <c r="V243" s="86"/>
      <c r="W243" s="86"/>
      <c r="X243" s="86"/>
      <c r="Y243" s="86"/>
    </row>
    <row r="244" spans="1:25" ht="15" customHeight="1" x14ac:dyDescent="0.25">
      <c r="A244" s="83"/>
      <c r="B244" s="85"/>
      <c r="C244" s="85"/>
      <c r="D244" s="6"/>
      <c r="E244" s="85"/>
      <c r="F244" s="85"/>
      <c r="G244" s="85"/>
      <c r="H244" s="85"/>
      <c r="I244" s="85"/>
      <c r="J244" s="85"/>
      <c r="K244" s="112"/>
      <c r="L244" s="85"/>
      <c r="M244" s="101"/>
      <c r="N244" s="95"/>
      <c r="O244" s="95"/>
      <c r="P244" s="85"/>
      <c r="Q244" s="85"/>
      <c r="R244" s="85"/>
      <c r="S244" s="85"/>
      <c r="T244" s="85"/>
      <c r="U244" s="86"/>
      <c r="V244" s="86"/>
      <c r="W244" s="86"/>
      <c r="X244" s="86"/>
      <c r="Y244" s="86"/>
    </row>
    <row r="245" spans="1:25" ht="15" customHeight="1" x14ac:dyDescent="0.25">
      <c r="A245" s="83"/>
      <c r="B245" s="85"/>
      <c r="C245" s="85"/>
      <c r="D245" s="6"/>
      <c r="E245" s="85"/>
      <c r="F245" s="85"/>
      <c r="G245" s="85"/>
      <c r="H245" s="85"/>
      <c r="I245" s="85"/>
      <c r="J245" s="85"/>
      <c r="K245" s="112"/>
      <c r="L245" s="85"/>
      <c r="M245" s="101"/>
      <c r="N245" s="95"/>
      <c r="O245" s="95"/>
      <c r="P245" s="85"/>
      <c r="Q245" s="85"/>
      <c r="R245" s="85"/>
      <c r="S245" s="85"/>
      <c r="T245" s="85"/>
      <c r="U245" s="86"/>
      <c r="V245" s="86"/>
      <c r="W245" s="86"/>
      <c r="X245" s="86"/>
      <c r="Y245" s="86"/>
    </row>
    <row r="246" spans="1:25" ht="15" customHeight="1" x14ac:dyDescent="0.25">
      <c r="A246" s="83"/>
      <c r="B246" s="85"/>
      <c r="C246" s="85"/>
      <c r="D246" s="6"/>
      <c r="E246" s="85"/>
      <c r="F246" s="85"/>
      <c r="G246" s="85"/>
      <c r="H246" s="85"/>
      <c r="I246" s="85"/>
      <c r="J246" s="85"/>
      <c r="K246" s="112"/>
      <c r="L246" s="85"/>
      <c r="M246" s="101"/>
      <c r="N246" s="95"/>
      <c r="O246" s="95"/>
      <c r="P246" s="85"/>
      <c r="Q246" s="85"/>
      <c r="R246" s="85"/>
      <c r="S246" s="85"/>
      <c r="T246" s="85"/>
      <c r="U246" s="86"/>
      <c r="V246" s="86"/>
      <c r="W246" s="86"/>
      <c r="X246" s="86"/>
      <c r="Y246" s="86"/>
    </row>
    <row r="247" spans="1:25" ht="15" customHeight="1" x14ac:dyDescent="0.25">
      <c r="A247" s="83"/>
      <c r="B247" s="85"/>
      <c r="C247" s="85"/>
      <c r="D247" s="6"/>
      <c r="E247" s="85"/>
      <c r="F247" s="85"/>
      <c r="G247" s="85"/>
      <c r="H247" s="85"/>
      <c r="I247" s="85"/>
      <c r="J247" s="85"/>
      <c r="K247" s="112"/>
      <c r="L247" s="85"/>
      <c r="M247" s="101"/>
      <c r="N247" s="95"/>
      <c r="O247" s="95"/>
      <c r="P247" s="85"/>
      <c r="Q247" s="85"/>
      <c r="R247" s="85"/>
      <c r="S247" s="85"/>
      <c r="T247" s="85"/>
      <c r="U247" s="86"/>
    </row>
    <row r="248" spans="1:25" ht="15" customHeight="1" x14ac:dyDescent="0.25">
      <c r="A248" s="83"/>
      <c r="B248" s="85"/>
      <c r="C248" s="85"/>
      <c r="D248" s="6"/>
      <c r="E248" s="85"/>
      <c r="F248" s="85"/>
      <c r="G248" s="85"/>
      <c r="H248" s="85"/>
      <c r="I248" s="85"/>
      <c r="J248" s="85"/>
      <c r="K248" s="112"/>
      <c r="L248" s="85"/>
      <c r="M248" s="101"/>
      <c r="N248" s="95"/>
      <c r="O248" s="95"/>
      <c r="P248" s="85"/>
      <c r="Q248" s="85"/>
      <c r="R248" s="85"/>
      <c r="S248" s="85"/>
      <c r="T248" s="85"/>
      <c r="U248" s="86"/>
    </row>
    <row r="249" spans="1:25" ht="15" customHeight="1" x14ac:dyDescent="0.25">
      <c r="A249" s="83"/>
      <c r="B249" s="85"/>
      <c r="C249" s="85"/>
      <c r="D249" s="6"/>
      <c r="E249" s="85"/>
      <c r="F249" s="85"/>
      <c r="G249" s="85"/>
      <c r="H249" s="85"/>
      <c r="I249" s="85"/>
      <c r="J249" s="85"/>
      <c r="K249" s="112"/>
      <c r="L249" s="85"/>
      <c r="M249" s="101"/>
      <c r="N249" s="95"/>
      <c r="O249" s="95"/>
      <c r="P249" s="85"/>
      <c r="Q249" s="85"/>
      <c r="R249" s="85"/>
      <c r="S249" s="85"/>
      <c r="T249" s="85"/>
      <c r="U249" s="86"/>
    </row>
    <row r="250" spans="1:25" ht="15" customHeight="1" x14ac:dyDescent="0.25">
      <c r="A250" s="83"/>
      <c r="B250" s="85"/>
      <c r="C250" s="85"/>
      <c r="D250" s="6"/>
      <c r="E250" s="85"/>
      <c r="F250" s="85"/>
      <c r="G250" s="85"/>
      <c r="H250" s="85"/>
      <c r="I250" s="85"/>
      <c r="J250" s="85"/>
      <c r="K250" s="112"/>
      <c r="L250" s="85"/>
      <c r="M250" s="101"/>
      <c r="N250" s="95"/>
      <c r="O250" s="95"/>
      <c r="P250" s="85"/>
      <c r="Q250" s="85"/>
      <c r="R250" s="85"/>
      <c r="S250" s="85"/>
      <c r="T250" s="85"/>
      <c r="U250" s="86"/>
    </row>
    <row r="251" spans="1:25" ht="15" customHeight="1" x14ac:dyDescent="0.25">
      <c r="A251" s="83"/>
      <c r="B251" s="85"/>
      <c r="C251" s="85"/>
      <c r="D251" s="6"/>
      <c r="E251" s="85"/>
      <c r="F251" s="85"/>
      <c r="G251" s="85"/>
      <c r="H251" s="85"/>
      <c r="I251" s="85"/>
      <c r="J251" s="85"/>
      <c r="K251" s="112"/>
      <c r="L251" s="85"/>
      <c r="M251" s="101"/>
      <c r="N251" s="95"/>
      <c r="O251" s="95"/>
      <c r="P251" s="85"/>
      <c r="Q251" s="85"/>
      <c r="R251" s="85"/>
      <c r="S251" s="85"/>
      <c r="T251" s="85"/>
      <c r="U251" s="86"/>
    </row>
    <row r="252" spans="1:25" ht="15" customHeight="1" x14ac:dyDescent="0.25">
      <c r="A252" s="83"/>
      <c r="B252" s="85"/>
      <c r="C252" s="85"/>
      <c r="D252" s="6"/>
      <c r="E252" s="85"/>
      <c r="F252" s="85"/>
      <c r="G252" s="85"/>
      <c r="H252" s="85"/>
      <c r="I252" s="85"/>
      <c r="J252" s="85"/>
      <c r="K252" s="112"/>
      <c r="L252" s="85"/>
      <c r="M252" s="101"/>
      <c r="N252" s="95"/>
      <c r="O252" s="95"/>
      <c r="P252" s="85"/>
      <c r="Q252" s="85"/>
      <c r="R252" s="85"/>
      <c r="S252" s="85"/>
      <c r="T252" s="85"/>
      <c r="U252" s="86"/>
    </row>
    <row r="253" spans="1:25" ht="15" customHeight="1" x14ac:dyDescent="0.25">
      <c r="A253" s="83"/>
      <c r="B253" s="85"/>
      <c r="C253" s="85"/>
      <c r="D253" s="6"/>
      <c r="E253" s="85"/>
      <c r="F253" s="85"/>
      <c r="G253" s="85"/>
      <c r="H253" s="85"/>
      <c r="I253" s="85"/>
      <c r="J253" s="85"/>
      <c r="K253" s="112"/>
      <c r="L253" s="85"/>
      <c r="M253" s="101"/>
      <c r="N253" s="95"/>
      <c r="O253" s="95"/>
      <c r="P253" s="85"/>
      <c r="Q253" s="85"/>
      <c r="R253" s="85"/>
      <c r="S253" s="85"/>
      <c r="T253" s="85"/>
      <c r="U253" s="86"/>
    </row>
    <row r="254" spans="1:25" ht="15" customHeight="1" x14ac:dyDescent="0.25">
      <c r="A254" s="83"/>
      <c r="B254" s="85"/>
      <c r="C254" s="85"/>
      <c r="D254" s="6"/>
      <c r="E254" s="85"/>
      <c r="F254" s="85"/>
      <c r="G254" s="85"/>
      <c r="H254" s="85"/>
      <c r="I254" s="85"/>
      <c r="J254" s="85"/>
      <c r="K254" s="112"/>
      <c r="L254" s="85"/>
      <c r="M254" s="101"/>
      <c r="N254" s="95"/>
      <c r="O254" s="95"/>
      <c r="P254" s="85"/>
      <c r="Q254" s="85"/>
      <c r="R254" s="85"/>
      <c r="S254" s="85"/>
      <c r="T254" s="85"/>
      <c r="U254" s="86"/>
    </row>
    <row r="255" spans="1:25" ht="15" customHeight="1" x14ac:dyDescent="0.25">
      <c r="A255" s="83"/>
      <c r="B255" s="85"/>
      <c r="C255" s="85"/>
      <c r="D255" s="6"/>
      <c r="E255" s="85"/>
      <c r="F255" s="85"/>
      <c r="G255" s="85"/>
      <c r="H255" s="85"/>
      <c r="I255" s="85"/>
      <c r="J255" s="85"/>
      <c r="K255" s="112"/>
      <c r="L255" s="85"/>
      <c r="M255" s="101"/>
      <c r="N255" s="95"/>
      <c r="O255" s="95"/>
      <c r="P255" s="85"/>
      <c r="Q255" s="85"/>
      <c r="R255" s="85"/>
      <c r="S255" s="85"/>
      <c r="T255" s="85"/>
      <c r="U255" s="86"/>
    </row>
    <row r="256" spans="1:25" ht="15" customHeight="1" x14ac:dyDescent="0.25">
      <c r="A256" s="83"/>
      <c r="B256" s="85"/>
      <c r="C256" s="85"/>
      <c r="D256" s="6"/>
      <c r="E256" s="85"/>
      <c r="F256" s="85"/>
      <c r="G256" s="85"/>
      <c r="H256" s="85"/>
      <c r="I256" s="85"/>
      <c r="J256" s="85"/>
      <c r="K256" s="112"/>
      <c r="L256" s="85"/>
      <c r="M256" s="101"/>
      <c r="N256" s="95"/>
      <c r="O256" s="95"/>
      <c r="P256" s="85"/>
      <c r="Q256" s="85"/>
      <c r="R256" s="85"/>
      <c r="S256" s="85"/>
      <c r="T256" s="85"/>
      <c r="U256" s="86"/>
    </row>
    <row r="257" spans="1:21" ht="15" customHeight="1" x14ac:dyDescent="0.25">
      <c r="A257" s="83"/>
      <c r="B257" s="85"/>
      <c r="C257" s="85"/>
      <c r="D257" s="2"/>
      <c r="E257" s="85"/>
      <c r="F257" s="85"/>
      <c r="G257" s="85"/>
      <c r="H257" s="85"/>
      <c r="I257" s="85"/>
      <c r="J257" s="85"/>
      <c r="K257" s="112"/>
      <c r="L257" s="85"/>
      <c r="M257" s="101"/>
      <c r="N257" s="95"/>
      <c r="O257" s="95"/>
      <c r="P257" s="85"/>
      <c r="Q257" s="85"/>
      <c r="R257" s="85"/>
      <c r="S257" s="85"/>
      <c r="T257" s="85"/>
      <c r="U257" s="86"/>
    </row>
    <row r="258" spans="1:21" ht="15" customHeight="1" x14ac:dyDescent="0.25">
      <c r="A258" s="83"/>
      <c r="B258" s="85"/>
      <c r="C258" s="85"/>
      <c r="D258" s="2"/>
      <c r="E258" s="85"/>
      <c r="F258" s="85"/>
      <c r="G258" s="85"/>
      <c r="H258" s="85"/>
      <c r="I258" s="85"/>
      <c r="J258" s="85"/>
      <c r="K258" s="112"/>
      <c r="L258" s="85"/>
      <c r="M258" s="101"/>
      <c r="N258" s="95"/>
      <c r="O258" s="95"/>
      <c r="P258" s="85"/>
      <c r="Q258" s="85"/>
      <c r="R258" s="85"/>
      <c r="S258" s="85"/>
      <c r="T258" s="85"/>
      <c r="U258" s="86"/>
    </row>
    <row r="259" spans="1:21" ht="15" customHeight="1" x14ac:dyDescent="0.25">
      <c r="A259" s="83"/>
      <c r="B259" s="85"/>
      <c r="C259" s="85"/>
      <c r="D259" s="2"/>
      <c r="E259" s="85"/>
      <c r="F259" s="85"/>
      <c r="G259" s="85"/>
      <c r="H259" s="85"/>
      <c r="I259" s="85"/>
      <c r="J259" s="85"/>
      <c r="K259" s="112"/>
      <c r="L259" s="85"/>
      <c r="M259" s="101"/>
      <c r="N259" s="95"/>
      <c r="O259" s="95"/>
      <c r="P259" s="85"/>
      <c r="Q259" s="85"/>
      <c r="R259" s="85"/>
      <c r="S259" s="85"/>
      <c r="T259" s="85"/>
      <c r="U259" s="86"/>
    </row>
    <row r="260" spans="1:21" ht="15" customHeight="1" x14ac:dyDescent="0.25">
      <c r="A260" s="83"/>
      <c r="B260" s="85"/>
      <c r="C260" s="85"/>
      <c r="D260" s="2"/>
      <c r="E260" s="85"/>
      <c r="F260" s="85"/>
      <c r="G260" s="85"/>
      <c r="H260" s="85"/>
      <c r="I260" s="85"/>
      <c r="J260" s="85"/>
      <c r="K260" s="112"/>
      <c r="L260" s="85"/>
      <c r="M260" s="101"/>
      <c r="N260" s="95"/>
      <c r="O260" s="95"/>
      <c r="P260" s="85"/>
      <c r="Q260" s="85"/>
      <c r="R260" s="85"/>
      <c r="S260" s="85"/>
      <c r="T260" s="85"/>
      <c r="U260" s="86"/>
    </row>
    <row r="261" spans="1:21" ht="15" customHeight="1" x14ac:dyDescent="0.25">
      <c r="A261" s="83"/>
      <c r="B261" s="85"/>
      <c r="C261" s="85"/>
      <c r="D261" s="2"/>
      <c r="E261" s="85"/>
      <c r="F261" s="85"/>
      <c r="G261" s="85"/>
      <c r="H261" s="85"/>
      <c r="I261" s="85"/>
      <c r="J261" s="85"/>
      <c r="K261" s="112"/>
      <c r="L261" s="85"/>
      <c r="M261" s="101"/>
      <c r="N261" s="95"/>
      <c r="O261" s="95"/>
      <c r="P261" s="85"/>
      <c r="Q261" s="85"/>
      <c r="R261" s="85"/>
      <c r="S261" s="85"/>
      <c r="T261" s="85"/>
      <c r="U261" s="86"/>
    </row>
    <row r="262" spans="1:21" ht="15" customHeight="1" x14ac:dyDescent="0.25">
      <c r="A262" s="83"/>
      <c r="B262" s="85"/>
      <c r="C262" s="85"/>
      <c r="D262" s="2"/>
      <c r="E262" s="85"/>
      <c r="F262" s="85"/>
      <c r="G262" s="85"/>
      <c r="H262" s="85"/>
      <c r="I262" s="85"/>
      <c r="J262" s="85"/>
      <c r="K262" s="112"/>
      <c r="L262" s="85"/>
      <c r="M262" s="101"/>
      <c r="N262" s="95"/>
      <c r="O262" s="95"/>
      <c r="P262" s="85"/>
      <c r="Q262" s="85"/>
      <c r="R262" s="85"/>
      <c r="S262" s="85"/>
      <c r="T262" s="85"/>
      <c r="U262" s="86"/>
    </row>
    <row r="263" spans="1:21" ht="15" customHeight="1" x14ac:dyDescent="0.25">
      <c r="A263" s="83"/>
      <c r="B263" s="85"/>
      <c r="C263" s="85"/>
      <c r="D263" s="2"/>
      <c r="E263" s="85"/>
      <c r="F263" s="85"/>
      <c r="G263" s="85"/>
      <c r="H263" s="85"/>
      <c r="I263" s="85"/>
      <c r="J263" s="85"/>
      <c r="K263" s="112"/>
      <c r="L263" s="85"/>
      <c r="M263" s="101"/>
      <c r="N263" s="95"/>
      <c r="O263" s="95"/>
      <c r="P263" s="85"/>
      <c r="Q263" s="85"/>
      <c r="R263" s="85"/>
      <c r="S263" s="85"/>
      <c r="T263" s="85"/>
      <c r="U263" s="86"/>
    </row>
    <row r="264" spans="1:21" ht="15" customHeight="1" x14ac:dyDescent="0.25">
      <c r="A264" s="83"/>
      <c r="B264" s="85"/>
      <c r="C264" s="85"/>
      <c r="D264" s="2"/>
      <c r="E264" s="85"/>
      <c r="F264" s="85"/>
      <c r="G264" s="85"/>
      <c r="H264" s="85"/>
      <c r="I264" s="85"/>
      <c r="J264" s="85"/>
      <c r="K264" s="112"/>
      <c r="L264" s="85"/>
      <c r="M264" s="101"/>
      <c r="N264" s="95"/>
      <c r="O264" s="95"/>
      <c r="P264" s="85"/>
      <c r="Q264" s="85"/>
      <c r="R264" s="85"/>
      <c r="S264" s="85"/>
      <c r="T264" s="85"/>
      <c r="U264" s="86"/>
    </row>
    <row r="265" spans="1:21" ht="15" customHeight="1" x14ac:dyDescent="0.25">
      <c r="A265" s="83"/>
      <c r="B265" s="85"/>
      <c r="C265" s="85"/>
      <c r="D265" s="2"/>
      <c r="E265" s="85"/>
      <c r="F265" s="85"/>
      <c r="G265" s="85"/>
      <c r="H265" s="85"/>
      <c r="I265" s="85"/>
      <c r="J265" s="85"/>
      <c r="K265" s="112"/>
      <c r="L265" s="85"/>
      <c r="M265" s="101"/>
      <c r="N265" s="95"/>
      <c r="O265" s="95"/>
      <c r="P265" s="85"/>
      <c r="Q265" s="85"/>
      <c r="R265" s="85"/>
      <c r="S265" s="85"/>
      <c r="T265" s="85"/>
      <c r="U265" s="86"/>
    </row>
    <row r="266" spans="1:21" ht="15" customHeight="1" x14ac:dyDescent="0.25">
      <c r="A266" s="83"/>
      <c r="B266" s="85"/>
      <c r="C266" s="85"/>
      <c r="D266" s="2"/>
      <c r="E266" s="85"/>
      <c r="F266" s="85"/>
      <c r="G266" s="85"/>
      <c r="H266" s="85"/>
      <c r="I266" s="85"/>
      <c r="J266" s="85"/>
      <c r="K266" s="112"/>
      <c r="L266" s="85"/>
      <c r="M266" s="101"/>
      <c r="N266" s="95"/>
      <c r="O266" s="95"/>
      <c r="P266" s="85"/>
      <c r="Q266" s="85"/>
      <c r="R266" s="85"/>
      <c r="S266" s="85"/>
      <c r="T266" s="85"/>
      <c r="U266" s="86"/>
    </row>
    <row r="267" spans="1:21" ht="15" customHeight="1" x14ac:dyDescent="0.25">
      <c r="A267" s="83"/>
      <c r="B267" s="85"/>
      <c r="C267" s="85"/>
      <c r="D267" s="2"/>
      <c r="E267" s="85"/>
      <c r="F267" s="85"/>
      <c r="G267" s="85"/>
      <c r="H267" s="85"/>
      <c r="I267" s="85"/>
      <c r="J267" s="85"/>
      <c r="K267" s="112"/>
      <c r="L267" s="85"/>
      <c r="M267" s="101"/>
      <c r="N267" s="95"/>
      <c r="O267" s="95"/>
      <c r="P267" s="85"/>
      <c r="Q267" s="85"/>
      <c r="R267" s="85"/>
      <c r="S267" s="85"/>
      <c r="T267" s="85"/>
      <c r="U267" s="86"/>
    </row>
    <row r="268" spans="1:21" ht="15" customHeight="1" x14ac:dyDescent="0.25">
      <c r="A268" s="83"/>
      <c r="B268" s="85"/>
      <c r="C268" s="85"/>
      <c r="D268" s="2"/>
      <c r="E268" s="85"/>
      <c r="F268" s="85"/>
      <c r="G268" s="85"/>
      <c r="H268" s="85"/>
      <c r="I268" s="85"/>
      <c r="J268" s="85"/>
      <c r="K268" s="112"/>
      <c r="L268" s="85"/>
      <c r="M268" s="101"/>
      <c r="N268" s="95"/>
      <c r="O268" s="95"/>
      <c r="P268" s="85"/>
      <c r="Q268" s="85"/>
      <c r="R268" s="85"/>
      <c r="S268" s="85"/>
      <c r="T268" s="85"/>
      <c r="U268" s="86"/>
    </row>
    <row r="269" spans="1:21" ht="15" customHeight="1" x14ac:dyDescent="0.25">
      <c r="A269" s="83"/>
      <c r="B269" s="85"/>
      <c r="C269" s="85"/>
      <c r="D269" s="2"/>
      <c r="E269" s="85"/>
      <c r="F269" s="85"/>
      <c r="G269" s="85"/>
      <c r="H269" s="85"/>
      <c r="I269" s="85"/>
      <c r="J269" s="85"/>
      <c r="K269" s="112"/>
      <c r="L269" s="85"/>
      <c r="M269" s="101"/>
      <c r="N269" s="95"/>
      <c r="O269" s="95"/>
      <c r="P269" s="85"/>
      <c r="Q269" s="85"/>
      <c r="R269" s="85"/>
      <c r="S269" s="85"/>
      <c r="T269" s="85"/>
      <c r="U269" s="86"/>
    </row>
    <row r="270" spans="1:21" ht="15" customHeight="1" x14ac:dyDescent="0.25">
      <c r="A270" s="83"/>
      <c r="B270" s="85"/>
      <c r="C270" s="85"/>
      <c r="D270" s="2"/>
      <c r="E270" s="85"/>
      <c r="F270" s="85"/>
      <c r="G270" s="85"/>
      <c r="H270" s="85"/>
      <c r="I270" s="85"/>
      <c r="J270" s="85"/>
      <c r="K270" s="112"/>
      <c r="L270" s="85"/>
      <c r="M270" s="101"/>
      <c r="N270" s="95"/>
      <c r="O270" s="95"/>
      <c r="P270" s="85"/>
      <c r="Q270" s="85"/>
      <c r="R270" s="85"/>
      <c r="S270" s="85"/>
      <c r="T270" s="85"/>
      <c r="U270" s="86"/>
    </row>
    <row r="271" spans="1:21" ht="15" customHeight="1" x14ac:dyDescent="0.25">
      <c r="A271" s="83"/>
      <c r="B271" s="85"/>
      <c r="C271" s="85"/>
      <c r="D271" s="2"/>
      <c r="E271" s="85"/>
      <c r="F271" s="85"/>
      <c r="G271" s="85"/>
      <c r="H271" s="85"/>
      <c r="I271" s="85"/>
      <c r="J271" s="85"/>
      <c r="K271" s="112"/>
      <c r="L271" s="85"/>
      <c r="M271" s="101"/>
      <c r="N271" s="95"/>
      <c r="O271" s="95"/>
      <c r="P271" s="85"/>
      <c r="Q271" s="85"/>
      <c r="R271" s="85"/>
      <c r="S271" s="85"/>
      <c r="T271" s="141"/>
    </row>
    <row r="272" spans="1:21" ht="15" customHeight="1" x14ac:dyDescent="0.25">
      <c r="A272" s="83"/>
      <c r="B272" s="85"/>
      <c r="C272" s="85"/>
      <c r="D272" s="2"/>
      <c r="E272" s="85"/>
      <c r="F272" s="85"/>
      <c r="G272" s="85"/>
      <c r="H272" s="85"/>
      <c r="I272" s="85"/>
      <c r="J272" s="85"/>
      <c r="K272" s="112"/>
      <c r="L272" s="85"/>
      <c r="M272" s="101"/>
      <c r="N272" s="95"/>
      <c r="O272" s="95"/>
      <c r="P272" s="85"/>
      <c r="Q272" s="85"/>
      <c r="R272" s="85"/>
      <c r="S272" s="85"/>
      <c r="T272" s="141"/>
    </row>
    <row r="273" spans="1:20" ht="15" customHeight="1" x14ac:dyDescent="0.25">
      <c r="A273" s="83"/>
      <c r="B273" s="85"/>
      <c r="C273" s="85"/>
      <c r="D273" s="2"/>
      <c r="E273" s="85"/>
      <c r="F273" s="85"/>
      <c r="G273" s="85"/>
      <c r="H273" s="85"/>
      <c r="I273" s="85"/>
      <c r="J273" s="85"/>
      <c r="K273" s="112"/>
      <c r="L273" s="85"/>
      <c r="M273" s="101"/>
      <c r="N273" s="95"/>
      <c r="O273" s="95"/>
      <c r="P273" s="85"/>
      <c r="Q273" s="85"/>
      <c r="R273" s="85"/>
      <c r="S273" s="85"/>
      <c r="T273" s="141"/>
    </row>
    <row r="274" spans="1:20" ht="15" customHeight="1" x14ac:dyDescent="0.25">
      <c r="A274" s="83"/>
      <c r="B274" s="85"/>
      <c r="C274" s="85"/>
      <c r="D274" s="2"/>
      <c r="E274" s="85"/>
      <c r="F274" s="85"/>
      <c r="G274" s="85"/>
      <c r="H274" s="85"/>
      <c r="I274" s="85"/>
      <c r="J274" s="85"/>
      <c r="K274" s="112"/>
      <c r="L274" s="85"/>
      <c r="M274" s="101"/>
      <c r="N274" s="95"/>
      <c r="O274" s="95"/>
      <c r="P274" s="85"/>
      <c r="Q274" s="85"/>
      <c r="R274" s="85"/>
      <c r="S274" s="85"/>
      <c r="T274" s="141"/>
    </row>
    <row r="275" spans="1:20" ht="15" customHeight="1" x14ac:dyDescent="0.25">
      <c r="A275" s="83"/>
      <c r="B275" s="85"/>
      <c r="C275" s="85"/>
      <c r="D275" s="2"/>
      <c r="E275" s="85"/>
      <c r="F275" s="85"/>
      <c r="G275" s="85"/>
      <c r="H275" s="85"/>
      <c r="I275" s="85"/>
      <c r="J275" s="85"/>
      <c r="K275" s="112"/>
      <c r="L275" s="85"/>
      <c r="M275" s="101"/>
      <c r="N275" s="95"/>
      <c r="O275" s="95"/>
      <c r="P275" s="85"/>
      <c r="Q275" s="85"/>
      <c r="R275" s="85"/>
      <c r="S275" s="85"/>
      <c r="T275" s="141"/>
    </row>
    <row r="276" spans="1:20" ht="15" customHeight="1" x14ac:dyDescent="0.25">
      <c r="A276" s="83"/>
      <c r="B276" s="85"/>
      <c r="C276" s="85"/>
      <c r="D276" s="2"/>
      <c r="E276" s="85"/>
      <c r="F276" s="85"/>
      <c r="G276" s="85"/>
      <c r="H276" s="85"/>
      <c r="I276" s="85"/>
      <c r="J276" s="85"/>
      <c r="K276" s="112"/>
      <c r="L276" s="85"/>
      <c r="M276" s="101"/>
      <c r="N276" s="95"/>
      <c r="O276" s="95"/>
      <c r="P276" s="85"/>
      <c r="Q276" s="85"/>
      <c r="R276" s="85"/>
      <c r="S276" s="85"/>
      <c r="T276" s="141"/>
    </row>
    <row r="277" spans="1:20" ht="15" customHeight="1" x14ac:dyDescent="0.25">
      <c r="A277" s="83"/>
      <c r="B277" s="85"/>
      <c r="C277" s="85"/>
      <c r="D277" s="2"/>
      <c r="E277" s="85"/>
      <c r="F277" s="85"/>
      <c r="G277" s="85"/>
      <c r="H277" s="85"/>
      <c r="I277" s="85"/>
      <c r="J277" s="85"/>
      <c r="K277" s="112"/>
      <c r="L277" s="85"/>
      <c r="M277" s="101"/>
      <c r="N277" s="95"/>
      <c r="O277" s="95"/>
      <c r="P277" s="85"/>
      <c r="Q277" s="85"/>
      <c r="R277" s="85"/>
    </row>
    <row r="278" spans="1:20" ht="15" customHeight="1" x14ac:dyDescent="0.25">
      <c r="A278" s="83"/>
      <c r="B278" s="85"/>
      <c r="C278" s="85"/>
      <c r="D278" s="2"/>
      <c r="E278" s="85"/>
      <c r="F278" s="85"/>
      <c r="G278" s="85"/>
      <c r="H278" s="85"/>
      <c r="I278" s="85"/>
      <c r="J278" s="85"/>
      <c r="K278" s="112"/>
      <c r="L278" s="85"/>
      <c r="M278" s="101"/>
      <c r="N278" s="95"/>
      <c r="O278" s="95"/>
      <c r="P278" s="85"/>
      <c r="Q278" s="85"/>
      <c r="R278" s="85"/>
    </row>
    <row r="279" spans="1:20" ht="15" customHeight="1" x14ac:dyDescent="0.25">
      <c r="A279" s="83"/>
      <c r="B279" s="85"/>
      <c r="C279" s="85"/>
      <c r="D279" s="2"/>
      <c r="E279" s="85"/>
      <c r="F279" s="85"/>
      <c r="G279" s="85"/>
      <c r="H279" s="85"/>
      <c r="I279" s="85"/>
      <c r="J279" s="85"/>
      <c r="K279" s="112"/>
      <c r="L279" s="85"/>
      <c r="M279" s="101"/>
      <c r="N279" s="95"/>
      <c r="O279" s="95"/>
      <c r="P279" s="85"/>
      <c r="Q279" s="85"/>
      <c r="R279" s="85"/>
      <c r="S279" s="142"/>
    </row>
    <row r="280" spans="1:20" ht="15" customHeight="1" x14ac:dyDescent="0.25">
      <c r="A280" s="83"/>
      <c r="B280" s="85"/>
      <c r="C280" s="85"/>
      <c r="D280" s="2"/>
      <c r="E280" s="85"/>
      <c r="F280" s="85"/>
      <c r="G280" s="85"/>
      <c r="H280" s="85"/>
      <c r="I280" s="85"/>
      <c r="J280" s="85"/>
      <c r="K280" s="112"/>
      <c r="L280" s="85"/>
      <c r="M280" s="101"/>
      <c r="N280" s="95"/>
      <c r="O280" s="95"/>
      <c r="P280" s="85"/>
      <c r="Q280" s="85"/>
      <c r="R280" s="85"/>
    </row>
    <row r="281" spans="1:20" ht="15" customHeight="1" x14ac:dyDescent="0.25">
      <c r="A281" s="83"/>
      <c r="B281" s="85"/>
      <c r="C281" s="85"/>
      <c r="D281" s="2"/>
      <c r="E281" s="85"/>
      <c r="F281" s="85"/>
      <c r="G281" s="85"/>
      <c r="H281" s="85"/>
      <c r="I281" s="85"/>
      <c r="J281" s="85"/>
      <c r="K281" s="112"/>
      <c r="L281" s="85"/>
      <c r="M281" s="101"/>
      <c r="N281" s="95"/>
      <c r="O281" s="95"/>
      <c r="P281" s="85"/>
      <c r="Q281" s="85"/>
      <c r="R281" s="85"/>
    </row>
    <row r="282" spans="1:20" ht="15" customHeight="1" x14ac:dyDescent="0.25">
      <c r="A282" s="83"/>
      <c r="B282" s="85"/>
      <c r="C282" s="85"/>
      <c r="D282" s="2"/>
      <c r="E282" s="85"/>
      <c r="F282" s="85"/>
      <c r="G282" s="85"/>
      <c r="H282" s="85"/>
      <c r="I282" s="85"/>
      <c r="J282" s="85"/>
      <c r="K282" s="112"/>
      <c r="L282" s="85"/>
      <c r="M282" s="101"/>
      <c r="N282" s="95"/>
      <c r="O282" s="95"/>
      <c r="P282" s="85"/>
      <c r="Q282" s="85"/>
      <c r="R282" s="85"/>
    </row>
    <row r="283" spans="1:20" ht="15" customHeight="1" x14ac:dyDescent="0.25">
      <c r="A283" s="83"/>
      <c r="B283" s="85"/>
      <c r="C283" s="85"/>
      <c r="D283" s="2"/>
      <c r="E283" s="85"/>
      <c r="F283" s="85"/>
      <c r="G283" s="85"/>
      <c r="H283" s="85"/>
      <c r="I283" s="85"/>
      <c r="J283" s="85"/>
      <c r="K283" s="112"/>
      <c r="L283" s="85"/>
      <c r="M283" s="101"/>
      <c r="N283" s="95"/>
      <c r="O283" s="95"/>
      <c r="P283" s="85"/>
      <c r="Q283" s="85"/>
      <c r="R283" s="85"/>
    </row>
    <row r="284" spans="1:20" ht="15" customHeight="1" x14ac:dyDescent="0.25">
      <c r="A284" s="83"/>
      <c r="B284" s="85"/>
      <c r="C284" s="85"/>
      <c r="D284" s="2"/>
      <c r="E284" s="85"/>
      <c r="F284" s="85"/>
      <c r="G284" s="85"/>
      <c r="H284" s="85"/>
      <c r="I284" s="85"/>
      <c r="J284" s="85"/>
      <c r="K284" s="112"/>
      <c r="L284" s="85"/>
      <c r="M284" s="101"/>
      <c r="N284" s="95"/>
      <c r="O284" s="95"/>
      <c r="P284" s="85"/>
      <c r="Q284" s="85"/>
      <c r="R284" s="85"/>
    </row>
    <row r="285" spans="1:20" ht="15" customHeight="1" x14ac:dyDescent="0.25">
      <c r="A285" s="83"/>
      <c r="B285" s="85"/>
      <c r="C285" s="85"/>
      <c r="D285" s="2"/>
      <c r="E285" s="85"/>
      <c r="F285" s="85"/>
      <c r="G285" s="85"/>
      <c r="H285" s="85"/>
      <c r="I285" s="85"/>
      <c r="J285" s="85"/>
      <c r="K285" s="112"/>
      <c r="L285" s="85"/>
      <c r="M285" s="101"/>
      <c r="N285" s="95"/>
      <c r="O285" s="95"/>
      <c r="P285" s="85"/>
      <c r="Q285" s="85"/>
      <c r="R285" s="85"/>
    </row>
    <row r="286" spans="1:20" ht="15" customHeight="1" x14ac:dyDescent="0.25">
      <c r="A286" s="83"/>
      <c r="B286" s="85"/>
      <c r="C286" s="85"/>
      <c r="D286" s="2"/>
      <c r="E286" s="85"/>
      <c r="F286" s="85"/>
      <c r="G286" s="85"/>
      <c r="H286" s="85"/>
      <c r="I286" s="85"/>
      <c r="J286" s="85"/>
      <c r="K286" s="112"/>
      <c r="L286" s="85"/>
      <c r="M286" s="101"/>
      <c r="N286" s="95"/>
      <c r="O286" s="95"/>
      <c r="P286" s="85"/>
      <c r="Q286" s="85"/>
      <c r="R286" s="85"/>
    </row>
    <row r="287" spans="1:20" ht="15" customHeight="1" x14ac:dyDescent="0.25">
      <c r="A287" s="83"/>
      <c r="B287" s="85"/>
      <c r="C287" s="85"/>
      <c r="D287" s="2"/>
      <c r="E287" s="85"/>
      <c r="F287" s="85"/>
      <c r="G287" s="85"/>
      <c r="H287" s="85"/>
      <c r="I287" s="85"/>
      <c r="J287" s="85"/>
      <c r="K287" s="112"/>
      <c r="L287" s="85"/>
      <c r="M287" s="101"/>
      <c r="N287" s="95"/>
      <c r="O287" s="95"/>
      <c r="P287" s="85"/>
      <c r="Q287" s="85"/>
      <c r="R287" s="85"/>
    </row>
    <row r="288" spans="1:20" ht="15" customHeight="1" x14ac:dyDescent="0.25">
      <c r="A288" s="86"/>
      <c r="B288" s="85"/>
      <c r="C288" s="85"/>
      <c r="D288" s="2"/>
      <c r="E288" s="85"/>
      <c r="F288" s="85"/>
      <c r="G288" s="85"/>
      <c r="H288" s="85"/>
      <c r="I288" s="85"/>
      <c r="J288" s="85"/>
      <c r="K288" s="112"/>
      <c r="L288" s="85"/>
      <c r="M288" s="101"/>
      <c r="N288" s="95"/>
      <c r="O288" s="95"/>
      <c r="P288" s="85"/>
      <c r="Q288" s="85"/>
      <c r="R288" s="85"/>
    </row>
    <row r="289" spans="1:18" ht="15" customHeight="1" x14ac:dyDescent="0.25">
      <c r="A289" s="86"/>
      <c r="B289" s="85"/>
      <c r="C289" s="85"/>
      <c r="D289" s="2"/>
      <c r="E289" s="85"/>
      <c r="F289" s="85"/>
      <c r="G289" s="85"/>
      <c r="H289" s="85"/>
      <c r="I289" s="85"/>
      <c r="J289" s="85"/>
      <c r="K289" s="112"/>
      <c r="L289" s="85"/>
      <c r="M289" s="101"/>
      <c r="N289" s="95"/>
      <c r="O289" s="95"/>
      <c r="P289" s="85"/>
      <c r="Q289" s="85"/>
      <c r="R289" s="85"/>
    </row>
    <row r="290" spans="1:18" ht="15" customHeight="1" x14ac:dyDescent="0.25">
      <c r="A290" s="86"/>
      <c r="B290" s="85"/>
      <c r="C290" s="85"/>
      <c r="D290" s="2"/>
      <c r="E290" s="85"/>
      <c r="F290" s="85"/>
      <c r="G290" s="85"/>
      <c r="H290" s="85"/>
      <c r="I290" s="85"/>
      <c r="J290" s="85"/>
      <c r="K290" s="112"/>
      <c r="L290" s="85"/>
      <c r="M290" s="101"/>
      <c r="N290" s="95"/>
      <c r="O290" s="95"/>
      <c r="P290" s="85"/>
      <c r="Q290" s="85"/>
    </row>
    <row r="291" spans="1:18" ht="15" customHeight="1" x14ac:dyDescent="0.25">
      <c r="A291" s="86"/>
      <c r="B291" s="85"/>
      <c r="C291" s="85"/>
      <c r="D291" s="2"/>
      <c r="E291" s="85"/>
      <c r="F291" s="85"/>
      <c r="G291" s="85"/>
      <c r="H291" s="85"/>
      <c r="I291" s="85"/>
      <c r="J291" s="85"/>
      <c r="K291" s="112"/>
      <c r="L291" s="85"/>
      <c r="M291" s="101"/>
      <c r="N291" s="95"/>
      <c r="O291" s="95"/>
      <c r="P291" s="85"/>
      <c r="Q291" s="85"/>
    </row>
    <row r="292" spans="1:18" ht="15" customHeight="1" x14ac:dyDescent="0.25">
      <c r="B292" s="85"/>
      <c r="C292" s="85"/>
      <c r="D292" s="2"/>
      <c r="E292" s="85"/>
      <c r="F292" s="85"/>
      <c r="G292" s="85"/>
      <c r="H292" s="85"/>
      <c r="I292" s="85"/>
      <c r="J292" s="86"/>
      <c r="K292" s="86"/>
      <c r="L292" s="85"/>
      <c r="M292" s="101"/>
      <c r="N292" s="95"/>
      <c r="O292" s="95"/>
      <c r="P292" s="85"/>
      <c r="Q292" s="85"/>
    </row>
    <row r="293" spans="1:18" ht="15" customHeight="1" x14ac:dyDescent="0.25">
      <c r="B293" s="86"/>
      <c r="C293" s="85"/>
      <c r="D293" s="2"/>
      <c r="E293" s="85"/>
      <c r="F293" s="85"/>
      <c r="G293" s="85"/>
      <c r="H293" s="85"/>
      <c r="I293" s="85"/>
      <c r="J293" s="86"/>
      <c r="K293" s="86"/>
      <c r="L293" s="85"/>
      <c r="M293" s="101"/>
      <c r="N293" s="95"/>
      <c r="O293" s="95"/>
      <c r="P293" s="85"/>
      <c r="Q293" s="85"/>
      <c r="R293" s="142"/>
    </row>
    <row r="294" spans="1:18" ht="15" customHeight="1" x14ac:dyDescent="0.25">
      <c r="B294" s="86"/>
      <c r="C294" s="85"/>
      <c r="D294" s="2"/>
      <c r="E294" s="85"/>
      <c r="F294" s="88"/>
      <c r="G294" s="85"/>
      <c r="H294" s="85"/>
      <c r="I294" s="85"/>
      <c r="J294" s="86"/>
      <c r="K294" s="86"/>
      <c r="L294" s="85"/>
      <c r="M294" s="101"/>
      <c r="N294" s="95"/>
      <c r="O294" s="95"/>
      <c r="P294" s="85"/>
      <c r="Q294" s="85"/>
    </row>
    <row r="295" spans="1:18" ht="15" customHeight="1" x14ac:dyDescent="0.25">
      <c r="C295" s="85"/>
      <c r="G295" s="85"/>
      <c r="H295" s="85"/>
      <c r="I295" s="86"/>
      <c r="J295" s="86"/>
      <c r="K295" s="86"/>
      <c r="L295" s="86"/>
      <c r="M295" s="101"/>
      <c r="N295" s="143"/>
      <c r="P295" s="145"/>
      <c r="Q295" s="146"/>
    </row>
    <row r="296" spans="1:18" ht="15" customHeight="1" x14ac:dyDescent="0.25">
      <c r="C296" s="85"/>
      <c r="G296" s="85"/>
      <c r="H296" s="85"/>
      <c r="I296" s="86"/>
      <c r="J296" s="86"/>
      <c r="K296" s="86"/>
      <c r="L296" s="86"/>
      <c r="M296" s="97"/>
    </row>
    <row r="297" spans="1:18" ht="15" customHeight="1" x14ac:dyDescent="0.25">
      <c r="C297" s="92"/>
      <c r="G297" s="92"/>
      <c r="H297" s="93"/>
    </row>
    <row r="298" spans="1:18" ht="15" customHeight="1" x14ac:dyDescent="0.25">
      <c r="C298" s="92"/>
      <c r="G298" s="93"/>
      <c r="H298" s="94"/>
    </row>
    <row r="299" spans="1:18" ht="15" customHeight="1" x14ac:dyDescent="0.25">
      <c r="C299" s="85"/>
      <c r="G299" s="94"/>
    </row>
    <row r="300" spans="1:18" ht="15" customHeight="1" x14ac:dyDescent="0.25">
      <c r="C300" s="85"/>
    </row>
    <row r="301" spans="1:18" ht="15" customHeight="1" x14ac:dyDescent="0.25">
      <c r="C301" s="85"/>
    </row>
    <row r="302" spans="1:18" ht="15" customHeight="1" x14ac:dyDescent="0.25">
      <c r="C302" s="93"/>
    </row>
    <row r="303" spans="1:18" ht="15" customHeight="1" x14ac:dyDescent="0.2">
      <c r="C303" s="94"/>
    </row>
  </sheetData>
  <sortState xmlns:xlrd2="http://schemas.microsoft.com/office/spreadsheetml/2017/richdata2" ref="A9:CO197">
    <sortCondition ref="D9:D197"/>
  </sortState>
  <phoneticPr fontId="8" type="noConversion"/>
  <printOptions gridLines="1"/>
  <pageMargins left="0.25" right="0.25" top="0.25" bottom="0.25" header="0.3" footer="0.3"/>
  <pageSetup scale="81" fitToWidth="0" orientation="landscape" horizontalDpi="4294967293" r:id="rId1"/>
  <headerFooter>
    <oddHeader>&amp;RPage 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84"/>
  <sheetViews>
    <sheetView workbookViewId="0">
      <selection activeCell="F10" sqref="F10:F198"/>
    </sheetView>
  </sheetViews>
  <sheetFormatPr defaultRowHeight="15" x14ac:dyDescent="0.2"/>
  <cols>
    <col min="1" max="1" width="5" customWidth="1"/>
    <col min="2" max="2" width="4.88671875" customWidth="1"/>
    <col min="3" max="3" width="5.44140625" customWidth="1"/>
    <col min="4" max="4" width="15.88671875" customWidth="1"/>
    <col min="5" max="5" width="8.33203125" customWidth="1"/>
    <col min="6" max="7" width="9.77734375" customWidth="1"/>
    <col min="8" max="8" width="10.77734375" customWidth="1"/>
  </cols>
  <sheetData>
    <row r="1" spans="1:14" x14ac:dyDescent="0.25">
      <c r="A1" s="46" t="s">
        <v>154</v>
      </c>
      <c r="B1" s="38"/>
      <c r="C1" s="38"/>
      <c r="D1" s="38"/>
      <c r="E1" s="38"/>
      <c r="F1" s="47"/>
      <c r="G1" s="47"/>
      <c r="H1" s="47"/>
      <c r="I1" s="16"/>
      <c r="J1" s="16"/>
      <c r="K1" s="26"/>
      <c r="L1" s="26"/>
      <c r="M1" s="26"/>
      <c r="N1" s="22"/>
    </row>
    <row r="2" spans="1:14" x14ac:dyDescent="0.25">
      <c r="A2" s="28" t="s">
        <v>3</v>
      </c>
      <c r="B2" s="48"/>
      <c r="C2" s="48"/>
      <c r="D2" s="21"/>
      <c r="E2" s="16" t="s">
        <v>6</v>
      </c>
      <c r="F2" s="16" t="s">
        <v>6</v>
      </c>
      <c r="G2" s="16" t="s">
        <v>6</v>
      </c>
      <c r="H2" s="49" t="s">
        <v>155</v>
      </c>
      <c r="I2" s="49"/>
      <c r="J2" s="49"/>
      <c r="K2" s="26"/>
      <c r="L2" s="26"/>
      <c r="M2" s="26"/>
      <c r="N2" s="22"/>
    </row>
    <row r="3" spans="1:14" x14ac:dyDescent="0.25">
      <c r="A3" s="28"/>
      <c r="B3" s="21"/>
      <c r="C3" s="18"/>
      <c r="D3" s="21"/>
      <c r="E3" s="16" t="s">
        <v>16</v>
      </c>
      <c r="F3" s="16" t="s">
        <v>156</v>
      </c>
      <c r="G3" s="16" t="s">
        <v>23</v>
      </c>
      <c r="H3" s="16" t="s">
        <v>157</v>
      </c>
      <c r="I3" s="16"/>
      <c r="J3" s="16"/>
      <c r="K3" s="26"/>
      <c r="L3" s="26"/>
      <c r="M3" s="26"/>
      <c r="N3" s="22"/>
    </row>
    <row r="4" spans="1:14" x14ac:dyDescent="0.25">
      <c r="A4" s="28"/>
      <c r="B4" s="16">
        <v>2026</v>
      </c>
      <c r="C4" s="16" t="s">
        <v>15</v>
      </c>
      <c r="D4" s="21"/>
      <c r="E4" s="50" t="s">
        <v>158</v>
      </c>
      <c r="F4" s="16" t="s">
        <v>16</v>
      </c>
      <c r="G4" s="16" t="s">
        <v>16</v>
      </c>
      <c r="H4" s="16" t="s">
        <v>16</v>
      </c>
      <c r="I4" s="16"/>
      <c r="J4" s="16"/>
      <c r="K4" s="26"/>
      <c r="L4" s="26"/>
      <c r="M4" s="26"/>
      <c r="N4" s="22"/>
    </row>
    <row r="5" spans="1:14" x14ac:dyDescent="0.25">
      <c r="A5" s="28"/>
      <c r="B5" s="16">
        <f>COUNT(B9:B272)</f>
        <v>189</v>
      </c>
      <c r="C5" s="16" t="s">
        <v>21</v>
      </c>
      <c r="D5" s="21" t="s">
        <v>22</v>
      </c>
      <c r="E5" s="16" t="s">
        <v>156</v>
      </c>
      <c r="F5" s="16"/>
      <c r="G5" s="16"/>
      <c r="H5" s="16"/>
      <c r="I5" s="16"/>
      <c r="J5" s="16"/>
      <c r="K5" s="26"/>
      <c r="L5" s="26"/>
      <c r="M5" s="26"/>
      <c r="N5" s="22"/>
    </row>
    <row r="6" spans="1:14" x14ac:dyDescent="0.25">
      <c r="A6" s="28"/>
      <c r="B6" s="16"/>
      <c r="C6" s="16"/>
      <c r="D6" s="21"/>
      <c r="E6" s="16"/>
      <c r="F6" s="16"/>
      <c r="G6" s="16"/>
      <c r="H6" s="16"/>
      <c r="I6" s="16"/>
      <c r="J6" s="16"/>
      <c r="K6" s="26"/>
      <c r="L6" s="26"/>
      <c r="M6" s="26"/>
      <c r="N6" s="22"/>
    </row>
    <row r="7" spans="1:14" x14ac:dyDescent="0.25">
      <c r="A7" s="28"/>
      <c r="B7" s="16"/>
      <c r="C7" s="16"/>
      <c r="D7" s="21"/>
      <c r="E7" s="16"/>
      <c r="F7" s="16"/>
      <c r="G7" s="16"/>
      <c r="H7" s="16"/>
      <c r="I7" s="16"/>
      <c r="J7" s="16"/>
      <c r="K7" s="26"/>
      <c r="L7" s="26"/>
      <c r="M7" s="26"/>
      <c r="N7" s="22"/>
    </row>
    <row r="8" spans="1:14" x14ac:dyDescent="0.25">
      <c r="A8" s="28"/>
      <c r="B8" s="16"/>
      <c r="C8" s="16"/>
      <c r="D8" s="21"/>
      <c r="E8" s="21"/>
      <c r="F8" s="16"/>
      <c r="G8" s="16"/>
      <c r="H8" s="16"/>
      <c r="I8" s="16"/>
      <c r="J8" s="26"/>
      <c r="K8" s="26"/>
      <c r="L8" s="26"/>
      <c r="M8" s="26"/>
    </row>
    <row r="9" spans="1:14" x14ac:dyDescent="0.25">
      <c r="A9" s="28"/>
      <c r="B9" s="1"/>
      <c r="C9" s="1"/>
      <c r="D9" s="21"/>
      <c r="E9" s="21"/>
      <c r="F9" s="28"/>
      <c r="G9" s="5"/>
      <c r="H9" s="28"/>
      <c r="I9" s="16"/>
      <c r="J9" s="26"/>
      <c r="K9" s="26"/>
      <c r="L9" s="26"/>
      <c r="M9" s="26"/>
    </row>
    <row r="10" spans="1:14" x14ac:dyDescent="0.25">
      <c r="A10" s="28">
        <v>1</v>
      </c>
      <c r="B10" s="1">
        <v>2026</v>
      </c>
      <c r="C10" s="1" t="s">
        <v>29</v>
      </c>
      <c r="D10" s="2" t="s">
        <v>30</v>
      </c>
      <c r="E10" s="21"/>
      <c r="F10" s="5">
        <v>0</v>
      </c>
      <c r="G10" s="5">
        <v>0</v>
      </c>
      <c r="H10" s="28">
        <f t="shared" ref="H10:H61" si="0">+G10+F10+E10</f>
        <v>0</v>
      </c>
      <c r="I10" s="28"/>
      <c r="J10" s="26"/>
      <c r="K10" s="26"/>
      <c r="L10" s="26"/>
      <c r="M10" s="26"/>
      <c r="N10" s="22"/>
    </row>
    <row r="11" spans="1:14" x14ac:dyDescent="0.25">
      <c r="A11" s="28">
        <f t="shared" ref="A11:A66" si="1">A10+1</f>
        <v>2</v>
      </c>
      <c r="B11" s="1">
        <v>2026</v>
      </c>
      <c r="C11" s="1" t="s">
        <v>33</v>
      </c>
      <c r="D11" s="2" t="s">
        <v>269</v>
      </c>
      <c r="E11" s="21"/>
      <c r="F11" s="5">
        <v>1</v>
      </c>
      <c r="G11" s="5">
        <v>5</v>
      </c>
      <c r="H11" s="28">
        <f t="shared" si="0"/>
        <v>6</v>
      </c>
      <c r="I11" s="28"/>
      <c r="J11" s="26"/>
      <c r="K11" s="26"/>
      <c r="L11" s="26"/>
      <c r="M11" s="26"/>
      <c r="N11" s="22"/>
    </row>
    <row r="12" spans="1:14" x14ac:dyDescent="0.25">
      <c r="A12" s="28">
        <f t="shared" si="1"/>
        <v>3</v>
      </c>
      <c r="B12" s="1">
        <v>2026</v>
      </c>
      <c r="C12" s="1" t="s">
        <v>33</v>
      </c>
      <c r="D12" s="2" t="s">
        <v>31</v>
      </c>
      <c r="E12" s="21"/>
      <c r="F12" s="5">
        <v>2</v>
      </c>
      <c r="G12" s="5">
        <v>14</v>
      </c>
      <c r="H12" s="28">
        <f t="shared" si="0"/>
        <v>16</v>
      </c>
      <c r="I12" s="28"/>
      <c r="J12" s="26"/>
      <c r="K12" s="26"/>
      <c r="L12" s="26"/>
      <c r="M12" s="26"/>
      <c r="N12" s="22"/>
    </row>
    <row r="13" spans="1:14" x14ac:dyDescent="0.25">
      <c r="A13" s="28">
        <f t="shared" si="1"/>
        <v>4</v>
      </c>
      <c r="B13" s="1">
        <v>2026</v>
      </c>
      <c r="C13" s="1" t="s">
        <v>29</v>
      </c>
      <c r="D13" s="2" t="s">
        <v>32</v>
      </c>
      <c r="E13" s="21"/>
      <c r="F13" s="5">
        <v>0</v>
      </c>
      <c r="G13" s="5">
        <v>0</v>
      </c>
      <c r="H13" s="28">
        <f t="shared" si="0"/>
        <v>0</v>
      </c>
      <c r="I13" s="28"/>
      <c r="J13" s="26"/>
      <c r="K13" s="26"/>
      <c r="L13" s="26"/>
      <c r="M13" s="26"/>
      <c r="N13" s="22"/>
    </row>
    <row r="14" spans="1:14" x14ac:dyDescent="0.25">
      <c r="A14" s="28">
        <f t="shared" si="1"/>
        <v>5</v>
      </c>
      <c r="B14" s="1">
        <v>2026</v>
      </c>
      <c r="C14" s="1" t="s">
        <v>29</v>
      </c>
      <c r="D14" s="60" t="s">
        <v>302</v>
      </c>
      <c r="E14" s="21"/>
      <c r="F14" s="5">
        <v>0</v>
      </c>
      <c r="G14" s="5">
        <v>0</v>
      </c>
      <c r="H14" s="28">
        <f t="shared" si="0"/>
        <v>0</v>
      </c>
      <c r="I14" s="28"/>
      <c r="J14" s="26"/>
      <c r="K14" s="26"/>
      <c r="L14" s="26"/>
      <c r="M14" s="26"/>
      <c r="N14" s="22"/>
    </row>
    <row r="15" spans="1:14" x14ac:dyDescent="0.25">
      <c r="A15" s="28">
        <f t="shared" si="1"/>
        <v>6</v>
      </c>
      <c r="B15" s="1">
        <v>2026</v>
      </c>
      <c r="C15" s="1" t="s">
        <v>29</v>
      </c>
      <c r="D15" s="2" t="s">
        <v>34</v>
      </c>
      <c r="E15" s="21"/>
      <c r="F15" s="5">
        <v>0</v>
      </c>
      <c r="G15" s="5">
        <v>8</v>
      </c>
      <c r="H15" s="28">
        <f>+G15+F15+E15</f>
        <v>8</v>
      </c>
      <c r="I15" s="28"/>
      <c r="J15" s="26"/>
      <c r="K15" s="26"/>
      <c r="L15" s="26"/>
      <c r="M15" s="26"/>
      <c r="N15" s="22"/>
    </row>
    <row r="16" spans="1:14" x14ac:dyDescent="0.25">
      <c r="A16" s="28">
        <f t="shared" si="1"/>
        <v>7</v>
      </c>
      <c r="B16" s="1">
        <v>2026</v>
      </c>
      <c r="C16" s="1" t="s">
        <v>29</v>
      </c>
      <c r="D16" s="2" t="s">
        <v>35</v>
      </c>
      <c r="E16" s="21"/>
      <c r="F16" s="5">
        <v>0</v>
      </c>
      <c r="G16" s="5">
        <v>0</v>
      </c>
      <c r="H16" s="28">
        <f>+G16+F16+E16</f>
        <v>0</v>
      </c>
      <c r="I16" s="28"/>
      <c r="J16" s="26"/>
      <c r="K16" s="26"/>
      <c r="L16" s="26"/>
      <c r="M16" s="26"/>
      <c r="N16" s="22"/>
    </row>
    <row r="17" spans="1:14" x14ac:dyDescent="0.25">
      <c r="A17" s="28">
        <f t="shared" si="1"/>
        <v>8</v>
      </c>
      <c r="B17" s="1">
        <v>2026</v>
      </c>
      <c r="C17" s="1" t="s">
        <v>33</v>
      </c>
      <c r="D17" s="2" t="s">
        <v>36</v>
      </c>
      <c r="E17" s="21"/>
      <c r="F17" s="5">
        <v>0</v>
      </c>
      <c r="G17" s="5">
        <v>0</v>
      </c>
      <c r="H17" s="28">
        <f t="shared" si="0"/>
        <v>0</v>
      </c>
      <c r="I17" s="28"/>
      <c r="J17" s="26"/>
      <c r="K17" s="41"/>
      <c r="L17" s="26"/>
      <c r="M17" s="26"/>
      <c r="N17" s="22"/>
    </row>
    <row r="18" spans="1:14" x14ac:dyDescent="0.25">
      <c r="A18" s="28">
        <f t="shared" si="1"/>
        <v>9</v>
      </c>
      <c r="B18" s="1">
        <v>2026</v>
      </c>
      <c r="C18" s="1" t="s">
        <v>29</v>
      </c>
      <c r="D18" s="2" t="s">
        <v>281</v>
      </c>
      <c r="E18" s="21"/>
      <c r="F18" s="5">
        <v>0</v>
      </c>
      <c r="G18" s="5">
        <v>0</v>
      </c>
      <c r="H18" s="28">
        <f t="shared" si="0"/>
        <v>0</v>
      </c>
      <c r="I18" s="28"/>
      <c r="J18" s="26"/>
      <c r="K18" s="41"/>
      <c r="L18" s="26"/>
      <c r="M18" s="26"/>
      <c r="N18" s="22"/>
    </row>
    <row r="19" spans="1:14" x14ac:dyDescent="0.25">
      <c r="A19" s="28">
        <f t="shared" si="1"/>
        <v>10</v>
      </c>
      <c r="B19" s="1">
        <v>2026</v>
      </c>
      <c r="C19" s="1" t="s">
        <v>29</v>
      </c>
      <c r="D19" s="2" t="s">
        <v>37</v>
      </c>
      <c r="E19" s="21"/>
      <c r="F19" s="5">
        <v>0</v>
      </c>
      <c r="G19" s="5">
        <v>1</v>
      </c>
      <c r="H19" s="28">
        <f t="shared" si="0"/>
        <v>1</v>
      </c>
      <c r="I19" s="28"/>
      <c r="J19" s="26"/>
      <c r="K19" s="26"/>
      <c r="L19" s="26"/>
      <c r="M19" s="26"/>
      <c r="N19" s="22"/>
    </row>
    <row r="20" spans="1:14" x14ac:dyDescent="0.25">
      <c r="A20" s="28">
        <f t="shared" si="1"/>
        <v>11</v>
      </c>
      <c r="B20" s="1">
        <v>2026</v>
      </c>
      <c r="C20" s="1" t="s">
        <v>29</v>
      </c>
      <c r="D20" s="2" t="s">
        <v>38</v>
      </c>
      <c r="E20" s="21"/>
      <c r="F20" s="5">
        <v>0</v>
      </c>
      <c r="G20" s="5">
        <v>0</v>
      </c>
      <c r="H20" s="28">
        <f t="shared" si="0"/>
        <v>0</v>
      </c>
      <c r="I20" s="28"/>
      <c r="J20" s="26"/>
      <c r="K20" s="26"/>
      <c r="L20" s="26"/>
      <c r="M20" s="26"/>
      <c r="N20" s="22"/>
    </row>
    <row r="21" spans="1:14" ht="19.149999999999999" customHeight="1" x14ac:dyDescent="0.25">
      <c r="A21" s="28">
        <f t="shared" si="1"/>
        <v>12</v>
      </c>
      <c r="B21" s="1">
        <v>2026</v>
      </c>
      <c r="C21" s="1" t="s">
        <v>29</v>
      </c>
      <c r="D21" s="2" t="s">
        <v>39</v>
      </c>
      <c r="E21" s="21"/>
      <c r="F21" s="5">
        <v>0</v>
      </c>
      <c r="G21" s="5">
        <v>4</v>
      </c>
      <c r="H21" s="28">
        <f t="shared" si="0"/>
        <v>4</v>
      </c>
      <c r="I21" s="28"/>
      <c r="J21" s="26"/>
      <c r="K21" s="26"/>
      <c r="L21" s="26"/>
      <c r="M21" s="26"/>
      <c r="N21" s="22"/>
    </row>
    <row r="22" spans="1:14" x14ac:dyDescent="0.25">
      <c r="A22" s="28">
        <f t="shared" si="1"/>
        <v>13</v>
      </c>
      <c r="B22" s="1">
        <v>2026</v>
      </c>
      <c r="C22" s="1" t="s">
        <v>29</v>
      </c>
      <c r="D22" s="2" t="s">
        <v>40</v>
      </c>
      <c r="E22" s="21"/>
      <c r="F22" s="5">
        <v>0</v>
      </c>
      <c r="G22" s="5">
        <v>11</v>
      </c>
      <c r="H22" s="28">
        <f t="shared" si="0"/>
        <v>11</v>
      </c>
      <c r="I22" s="28"/>
      <c r="J22" s="26"/>
      <c r="K22" s="26"/>
      <c r="L22" s="26"/>
      <c r="M22" s="26"/>
      <c r="N22" s="22"/>
    </row>
    <row r="23" spans="1:14" x14ac:dyDescent="0.25">
      <c r="A23" s="28">
        <f t="shared" si="1"/>
        <v>14</v>
      </c>
      <c r="B23" s="1">
        <v>2026</v>
      </c>
      <c r="C23" s="1" t="s">
        <v>33</v>
      </c>
      <c r="D23" s="2" t="s">
        <v>41</v>
      </c>
      <c r="E23" s="21"/>
      <c r="F23" s="5">
        <v>0</v>
      </c>
      <c r="G23" s="5">
        <v>0</v>
      </c>
      <c r="H23" s="28">
        <f t="shared" si="0"/>
        <v>0</v>
      </c>
      <c r="I23" s="28"/>
      <c r="J23" s="26"/>
      <c r="K23" s="26"/>
      <c r="L23" s="26"/>
      <c r="M23" s="26"/>
      <c r="N23" s="22"/>
    </row>
    <row r="24" spans="1:14" x14ac:dyDescent="0.25">
      <c r="A24" s="28">
        <f t="shared" si="1"/>
        <v>15</v>
      </c>
      <c r="B24" s="1">
        <v>2026</v>
      </c>
      <c r="C24" s="1" t="s">
        <v>29</v>
      </c>
      <c r="D24" s="60" t="s">
        <v>311</v>
      </c>
      <c r="E24" s="21"/>
      <c r="F24" s="5">
        <v>0</v>
      </c>
      <c r="G24" s="5">
        <v>0</v>
      </c>
      <c r="H24" s="28">
        <f t="shared" si="0"/>
        <v>0</v>
      </c>
      <c r="I24" s="28"/>
      <c r="J24" s="26"/>
      <c r="K24" s="26"/>
      <c r="L24" s="26"/>
      <c r="M24" s="26"/>
      <c r="N24" s="22"/>
    </row>
    <row r="25" spans="1:14" x14ac:dyDescent="0.25">
      <c r="A25" s="28">
        <f t="shared" si="1"/>
        <v>16</v>
      </c>
      <c r="B25" s="1">
        <v>2026</v>
      </c>
      <c r="C25" s="1" t="s">
        <v>29</v>
      </c>
      <c r="D25" s="61" t="s">
        <v>305</v>
      </c>
      <c r="E25" s="21"/>
      <c r="F25" s="5">
        <v>0</v>
      </c>
      <c r="G25" s="5">
        <v>0</v>
      </c>
      <c r="H25" s="28">
        <f t="shared" si="0"/>
        <v>0</v>
      </c>
      <c r="I25" s="28"/>
      <c r="J25" s="26"/>
      <c r="K25" s="26"/>
      <c r="L25" s="26"/>
      <c r="M25" s="26"/>
      <c r="N25" s="22"/>
    </row>
    <row r="26" spans="1:14" x14ac:dyDescent="0.25">
      <c r="A26" s="28">
        <f t="shared" si="1"/>
        <v>17</v>
      </c>
      <c r="B26" s="1">
        <v>2026</v>
      </c>
      <c r="C26" s="1" t="s">
        <v>33</v>
      </c>
      <c r="D26" s="53" t="s">
        <v>42</v>
      </c>
      <c r="E26" s="21"/>
      <c r="F26" s="5">
        <v>0</v>
      </c>
      <c r="G26" s="5">
        <v>11</v>
      </c>
      <c r="H26" s="28">
        <f t="shared" si="0"/>
        <v>11</v>
      </c>
      <c r="I26" s="28"/>
      <c r="J26" s="26"/>
      <c r="K26" s="26"/>
      <c r="L26" s="26"/>
      <c r="M26" s="26"/>
      <c r="N26" s="22"/>
    </row>
    <row r="27" spans="1:14" x14ac:dyDescent="0.25">
      <c r="A27" s="28">
        <f t="shared" si="1"/>
        <v>18</v>
      </c>
      <c r="B27" s="1">
        <v>2026</v>
      </c>
      <c r="C27" s="1" t="s">
        <v>29</v>
      </c>
      <c r="D27" s="2" t="s">
        <v>43</v>
      </c>
      <c r="E27" s="21"/>
      <c r="F27" s="5">
        <v>1</v>
      </c>
      <c r="G27" s="5">
        <v>13</v>
      </c>
      <c r="H27" s="28">
        <f t="shared" si="0"/>
        <v>14</v>
      </c>
      <c r="I27" s="28"/>
      <c r="J27" s="26"/>
      <c r="K27" s="26"/>
      <c r="L27" s="26"/>
      <c r="M27" s="26"/>
      <c r="N27" s="22"/>
    </row>
    <row r="28" spans="1:14" x14ac:dyDescent="0.25">
      <c r="A28" s="28">
        <f t="shared" si="1"/>
        <v>19</v>
      </c>
      <c r="B28" s="1">
        <v>2026</v>
      </c>
      <c r="C28" s="1" t="s">
        <v>29</v>
      </c>
      <c r="D28" s="2" t="s">
        <v>44</v>
      </c>
      <c r="E28" s="21"/>
      <c r="F28" s="5">
        <v>0</v>
      </c>
      <c r="G28" s="5">
        <v>0</v>
      </c>
      <c r="H28" s="28">
        <f t="shared" si="0"/>
        <v>0</v>
      </c>
      <c r="I28" s="28"/>
      <c r="J28" s="26"/>
      <c r="K28" s="26"/>
      <c r="L28" s="26"/>
      <c r="M28" s="26"/>
      <c r="N28" s="22"/>
    </row>
    <row r="29" spans="1:14" x14ac:dyDescent="0.25">
      <c r="A29" s="28">
        <f t="shared" si="1"/>
        <v>20</v>
      </c>
      <c r="B29" s="1">
        <v>2026</v>
      </c>
      <c r="C29" s="1" t="s">
        <v>29</v>
      </c>
      <c r="D29" s="2" t="s">
        <v>313</v>
      </c>
      <c r="E29" s="21"/>
      <c r="F29" s="5">
        <v>3</v>
      </c>
      <c r="G29" s="5">
        <v>15</v>
      </c>
      <c r="H29" s="28">
        <f t="shared" si="0"/>
        <v>18</v>
      </c>
      <c r="I29" s="28"/>
      <c r="J29" s="26"/>
      <c r="K29" s="26"/>
      <c r="L29" s="26"/>
      <c r="M29" s="26"/>
      <c r="N29" s="22"/>
    </row>
    <row r="30" spans="1:14" x14ac:dyDescent="0.25">
      <c r="A30" s="28">
        <f t="shared" si="1"/>
        <v>21</v>
      </c>
      <c r="B30" s="1">
        <v>2026</v>
      </c>
      <c r="C30" s="1" t="s">
        <v>29</v>
      </c>
      <c r="D30" s="60" t="s">
        <v>306</v>
      </c>
      <c r="E30" s="21"/>
      <c r="F30" s="5">
        <v>0</v>
      </c>
      <c r="G30" s="5">
        <v>0</v>
      </c>
      <c r="H30" s="28">
        <f t="shared" si="0"/>
        <v>0</v>
      </c>
      <c r="I30" s="28"/>
      <c r="J30" s="26"/>
      <c r="K30" s="26"/>
      <c r="L30" s="26"/>
      <c r="M30" s="26"/>
      <c r="N30" s="22"/>
    </row>
    <row r="31" spans="1:14" x14ac:dyDescent="0.25">
      <c r="A31" s="28">
        <f t="shared" si="1"/>
        <v>22</v>
      </c>
      <c r="B31" s="1">
        <v>2026</v>
      </c>
      <c r="C31" s="1" t="s">
        <v>29</v>
      </c>
      <c r="D31" s="2" t="s">
        <v>277</v>
      </c>
      <c r="E31" s="21"/>
      <c r="F31" s="5">
        <v>1</v>
      </c>
      <c r="G31" s="5">
        <v>10</v>
      </c>
      <c r="H31" s="28">
        <f t="shared" si="0"/>
        <v>11</v>
      </c>
      <c r="I31" s="28"/>
      <c r="J31" s="26"/>
      <c r="K31" s="26"/>
      <c r="L31" s="26"/>
      <c r="M31" s="26"/>
      <c r="N31" s="22"/>
    </row>
    <row r="32" spans="1:14" x14ac:dyDescent="0.25">
      <c r="A32" s="28">
        <f t="shared" si="1"/>
        <v>23</v>
      </c>
      <c r="B32" s="1">
        <v>2026</v>
      </c>
      <c r="C32" s="1" t="s">
        <v>29</v>
      </c>
      <c r="D32" s="2" t="s">
        <v>329</v>
      </c>
      <c r="E32" s="21"/>
      <c r="F32" s="5">
        <v>0</v>
      </c>
      <c r="G32" s="5">
        <v>0</v>
      </c>
      <c r="H32" s="28"/>
      <c r="I32" s="28"/>
      <c r="J32" s="26"/>
      <c r="K32" s="26"/>
      <c r="L32" s="26"/>
      <c r="M32" s="26"/>
      <c r="N32" s="22"/>
    </row>
    <row r="33" spans="1:14" x14ac:dyDescent="0.25">
      <c r="A33" s="28">
        <f t="shared" si="1"/>
        <v>24</v>
      </c>
      <c r="B33" s="1">
        <v>2026</v>
      </c>
      <c r="C33" s="1" t="s">
        <v>29</v>
      </c>
      <c r="D33" s="60" t="s">
        <v>296</v>
      </c>
      <c r="E33" s="21"/>
      <c r="F33" s="5">
        <v>0</v>
      </c>
      <c r="G33" s="5">
        <v>0</v>
      </c>
      <c r="H33" s="28">
        <f t="shared" si="0"/>
        <v>0</v>
      </c>
      <c r="I33" s="28"/>
      <c r="J33" s="26"/>
      <c r="K33" s="26"/>
      <c r="L33" s="26"/>
      <c r="M33" s="26"/>
      <c r="N33" s="22"/>
    </row>
    <row r="34" spans="1:14" x14ac:dyDescent="0.25">
      <c r="A34" s="28">
        <f t="shared" si="1"/>
        <v>25</v>
      </c>
      <c r="B34" s="1">
        <v>2026</v>
      </c>
      <c r="C34" s="1" t="s">
        <v>29</v>
      </c>
      <c r="D34" s="2" t="s">
        <v>45</v>
      </c>
      <c r="E34" s="21"/>
      <c r="F34" s="5">
        <v>3</v>
      </c>
      <c r="G34" s="5">
        <v>16</v>
      </c>
      <c r="H34" s="28">
        <f t="shared" si="0"/>
        <v>19</v>
      </c>
      <c r="I34" s="28"/>
      <c r="J34" s="26"/>
      <c r="K34" s="26"/>
      <c r="L34" s="26"/>
      <c r="M34" s="26"/>
      <c r="N34" s="22"/>
    </row>
    <row r="35" spans="1:14" x14ac:dyDescent="0.25">
      <c r="A35" s="28">
        <f t="shared" si="1"/>
        <v>26</v>
      </c>
      <c r="B35" s="1">
        <v>2026</v>
      </c>
      <c r="C35" s="1" t="s">
        <v>29</v>
      </c>
      <c r="D35" s="2" t="s">
        <v>264</v>
      </c>
      <c r="E35" s="21"/>
      <c r="F35" s="5">
        <v>0</v>
      </c>
      <c r="G35" s="5">
        <v>10</v>
      </c>
      <c r="H35" s="28">
        <f t="shared" si="0"/>
        <v>10</v>
      </c>
      <c r="I35" s="28"/>
      <c r="J35" s="26"/>
      <c r="K35" s="26"/>
      <c r="L35" s="26"/>
      <c r="M35" s="26"/>
      <c r="N35" s="22"/>
    </row>
    <row r="36" spans="1:14" x14ac:dyDescent="0.25">
      <c r="A36" s="28">
        <f t="shared" si="1"/>
        <v>27</v>
      </c>
      <c r="B36" s="43">
        <v>2026</v>
      </c>
      <c r="C36" s="1" t="s">
        <v>29</v>
      </c>
      <c r="D36" s="2" t="s">
        <v>46</v>
      </c>
      <c r="E36" s="21"/>
      <c r="F36" s="5">
        <v>0</v>
      </c>
      <c r="G36" s="5">
        <v>6</v>
      </c>
      <c r="H36" s="28">
        <f t="shared" si="0"/>
        <v>6</v>
      </c>
      <c r="I36" s="28"/>
      <c r="J36" s="26"/>
      <c r="K36" s="26"/>
      <c r="L36" s="26"/>
      <c r="M36" s="26"/>
      <c r="N36" s="22"/>
    </row>
    <row r="37" spans="1:14" x14ac:dyDescent="0.25">
      <c r="A37" s="28">
        <f t="shared" si="1"/>
        <v>28</v>
      </c>
      <c r="B37" s="43">
        <v>2026</v>
      </c>
      <c r="C37" s="1" t="s">
        <v>29</v>
      </c>
      <c r="D37" s="2" t="s">
        <v>47</v>
      </c>
      <c r="E37" s="21"/>
      <c r="F37" s="5">
        <v>0</v>
      </c>
      <c r="G37" s="5">
        <v>2</v>
      </c>
      <c r="H37" s="28">
        <f t="shared" si="0"/>
        <v>2</v>
      </c>
      <c r="I37" s="28"/>
      <c r="J37" s="26"/>
      <c r="K37" s="26"/>
      <c r="L37" s="26"/>
      <c r="M37" s="26"/>
      <c r="N37" s="22"/>
    </row>
    <row r="38" spans="1:14" x14ac:dyDescent="0.25">
      <c r="A38" s="28">
        <f t="shared" si="1"/>
        <v>29</v>
      </c>
      <c r="B38" s="43">
        <v>2026</v>
      </c>
      <c r="C38" s="1" t="s">
        <v>29</v>
      </c>
      <c r="D38" s="2" t="s">
        <v>287</v>
      </c>
      <c r="E38" s="21"/>
      <c r="F38" s="5">
        <v>0</v>
      </c>
      <c r="G38" s="5">
        <v>0</v>
      </c>
      <c r="H38" s="28">
        <f t="shared" si="0"/>
        <v>0</v>
      </c>
      <c r="I38" s="44"/>
      <c r="J38" s="26"/>
      <c r="K38" s="26"/>
      <c r="L38" s="26"/>
      <c r="M38" s="26"/>
      <c r="N38" s="22"/>
    </row>
    <row r="39" spans="1:14" x14ac:dyDescent="0.25">
      <c r="A39" s="28">
        <f t="shared" si="1"/>
        <v>30</v>
      </c>
      <c r="B39" s="1">
        <v>2026</v>
      </c>
      <c r="C39" s="1" t="s">
        <v>33</v>
      </c>
      <c r="D39" s="2" t="s">
        <v>48</v>
      </c>
      <c r="E39" s="21"/>
      <c r="F39" s="5">
        <v>0</v>
      </c>
      <c r="G39" s="5">
        <v>0</v>
      </c>
      <c r="H39" s="28">
        <f t="shared" si="0"/>
        <v>0</v>
      </c>
      <c r="I39" s="44"/>
      <c r="J39" s="26"/>
      <c r="K39" s="26"/>
      <c r="L39" s="26"/>
      <c r="M39" s="26"/>
      <c r="N39" s="22"/>
    </row>
    <row r="40" spans="1:14" x14ac:dyDescent="0.25">
      <c r="A40" s="28">
        <f t="shared" si="1"/>
        <v>31</v>
      </c>
      <c r="B40" s="1">
        <v>2026</v>
      </c>
      <c r="C40" s="1" t="s">
        <v>29</v>
      </c>
      <c r="D40" s="2" t="s">
        <v>49</v>
      </c>
      <c r="E40" s="21"/>
      <c r="F40" s="5">
        <v>1</v>
      </c>
      <c r="G40" s="5">
        <v>7</v>
      </c>
      <c r="H40" s="28">
        <f t="shared" si="0"/>
        <v>8</v>
      </c>
      <c r="I40" s="44"/>
      <c r="J40" s="26"/>
      <c r="K40" s="26"/>
      <c r="L40" s="26"/>
      <c r="M40" s="26"/>
      <c r="N40" s="22"/>
    </row>
    <row r="41" spans="1:14" x14ac:dyDescent="0.25">
      <c r="A41" s="28">
        <f t="shared" si="1"/>
        <v>32</v>
      </c>
      <c r="B41" s="1">
        <v>2026</v>
      </c>
      <c r="C41" s="1" t="s">
        <v>29</v>
      </c>
      <c r="D41" s="2" t="s">
        <v>50</v>
      </c>
      <c r="E41" s="21"/>
      <c r="F41" s="5">
        <v>0</v>
      </c>
      <c r="G41" s="78">
        <v>10</v>
      </c>
      <c r="H41" s="28">
        <f t="shared" si="0"/>
        <v>10</v>
      </c>
      <c r="I41" s="44"/>
      <c r="J41" s="26"/>
      <c r="K41" s="26"/>
      <c r="L41" s="26"/>
      <c r="M41" s="26"/>
      <c r="N41" s="22"/>
    </row>
    <row r="42" spans="1:14" x14ac:dyDescent="0.25">
      <c r="A42" s="28">
        <f t="shared" si="1"/>
        <v>33</v>
      </c>
      <c r="B42" s="1">
        <v>2026</v>
      </c>
      <c r="C42" s="1" t="s">
        <v>29</v>
      </c>
      <c r="D42" s="2" t="s">
        <v>293</v>
      </c>
      <c r="E42" s="21"/>
      <c r="F42" s="5">
        <v>0</v>
      </c>
      <c r="G42" s="5">
        <v>5</v>
      </c>
      <c r="H42" s="28">
        <f t="shared" si="0"/>
        <v>5</v>
      </c>
      <c r="I42" s="28"/>
      <c r="J42" s="26"/>
      <c r="K42" s="26"/>
      <c r="L42" s="26"/>
      <c r="M42" s="26"/>
      <c r="N42" s="22"/>
    </row>
    <row r="43" spans="1:14" x14ac:dyDescent="0.25">
      <c r="A43" s="28">
        <f t="shared" si="1"/>
        <v>34</v>
      </c>
      <c r="B43" s="1">
        <v>2026</v>
      </c>
      <c r="C43" s="1" t="s">
        <v>29</v>
      </c>
      <c r="D43" s="2" t="s">
        <v>51</v>
      </c>
      <c r="E43" s="21"/>
      <c r="F43" s="5">
        <v>0</v>
      </c>
      <c r="G43" s="5">
        <v>0</v>
      </c>
      <c r="H43" s="28">
        <f t="shared" si="0"/>
        <v>0</v>
      </c>
      <c r="I43" s="28"/>
      <c r="J43" s="26"/>
      <c r="K43" s="26"/>
      <c r="L43" s="26"/>
      <c r="M43" s="26"/>
      <c r="N43" s="22"/>
    </row>
    <row r="44" spans="1:14" x14ac:dyDescent="0.25">
      <c r="A44" s="28">
        <f t="shared" si="1"/>
        <v>35</v>
      </c>
      <c r="B44" s="1">
        <v>2026</v>
      </c>
      <c r="C44" s="1" t="s">
        <v>33</v>
      </c>
      <c r="D44" s="2" t="s">
        <v>270</v>
      </c>
      <c r="E44" s="21"/>
      <c r="F44" s="5">
        <v>4</v>
      </c>
      <c r="G44" s="5">
        <v>16</v>
      </c>
      <c r="H44" s="28">
        <f t="shared" si="0"/>
        <v>20</v>
      </c>
      <c r="I44" s="28"/>
      <c r="J44" s="26"/>
      <c r="K44" s="26"/>
      <c r="L44" s="26"/>
      <c r="M44" s="26"/>
      <c r="N44" s="22"/>
    </row>
    <row r="45" spans="1:14" x14ac:dyDescent="0.25">
      <c r="A45" s="28">
        <f t="shared" si="1"/>
        <v>36</v>
      </c>
      <c r="B45" s="1">
        <v>2026</v>
      </c>
      <c r="C45" s="1" t="s">
        <v>29</v>
      </c>
      <c r="D45" s="60" t="s">
        <v>317</v>
      </c>
      <c r="E45" s="21"/>
      <c r="F45" s="5">
        <v>0</v>
      </c>
      <c r="G45" s="5">
        <v>0</v>
      </c>
      <c r="H45" s="28">
        <f t="shared" si="0"/>
        <v>0</v>
      </c>
      <c r="I45" s="28"/>
      <c r="J45" s="26"/>
      <c r="K45" s="26"/>
      <c r="L45" s="26"/>
      <c r="M45" s="26"/>
      <c r="N45" s="22"/>
    </row>
    <row r="46" spans="1:14" x14ac:dyDescent="0.25">
      <c r="A46" s="28">
        <f t="shared" si="1"/>
        <v>37</v>
      </c>
      <c r="B46" s="1">
        <v>2026</v>
      </c>
      <c r="C46" s="1" t="s">
        <v>29</v>
      </c>
      <c r="D46" s="2" t="s">
        <v>307</v>
      </c>
      <c r="E46" s="21"/>
      <c r="F46" s="5">
        <v>0</v>
      </c>
      <c r="G46" s="5">
        <v>7</v>
      </c>
      <c r="H46" s="28">
        <f t="shared" si="0"/>
        <v>7</v>
      </c>
      <c r="I46" s="45"/>
      <c r="J46" s="26"/>
      <c r="K46" s="26"/>
      <c r="L46" s="26"/>
      <c r="M46" s="26"/>
      <c r="N46" s="22"/>
    </row>
    <row r="47" spans="1:14" x14ac:dyDescent="0.25">
      <c r="A47" s="28">
        <f t="shared" si="1"/>
        <v>38</v>
      </c>
      <c r="B47" s="1">
        <v>2026</v>
      </c>
      <c r="C47" s="1" t="s">
        <v>29</v>
      </c>
      <c r="D47" s="2" t="s">
        <v>52</v>
      </c>
      <c r="E47" s="21"/>
      <c r="F47" s="5">
        <v>0</v>
      </c>
      <c r="G47" s="5">
        <v>0</v>
      </c>
      <c r="H47" s="28">
        <f t="shared" si="0"/>
        <v>0</v>
      </c>
      <c r="I47" s="45"/>
      <c r="J47" s="26"/>
      <c r="K47" s="26"/>
      <c r="L47" s="26"/>
      <c r="M47" s="26"/>
      <c r="N47" s="22"/>
    </row>
    <row r="48" spans="1:14" x14ac:dyDescent="0.25">
      <c r="A48" s="28">
        <f t="shared" si="1"/>
        <v>39</v>
      </c>
      <c r="B48" s="1">
        <v>2026</v>
      </c>
      <c r="C48" s="1" t="s">
        <v>29</v>
      </c>
      <c r="D48" s="2" t="s">
        <v>53</v>
      </c>
      <c r="E48" s="21"/>
      <c r="F48" s="5">
        <v>0</v>
      </c>
      <c r="G48" s="5">
        <v>0</v>
      </c>
      <c r="H48" s="28">
        <f t="shared" si="0"/>
        <v>0</v>
      </c>
      <c r="I48" s="45"/>
      <c r="J48" s="26"/>
      <c r="K48" s="26"/>
      <c r="L48" s="26"/>
      <c r="M48" s="26"/>
      <c r="N48" s="22"/>
    </row>
    <row r="49" spans="1:24" x14ac:dyDescent="0.25">
      <c r="A49" s="28">
        <f t="shared" si="1"/>
        <v>40</v>
      </c>
      <c r="B49" s="1">
        <v>2026</v>
      </c>
      <c r="C49" s="1" t="s">
        <v>29</v>
      </c>
      <c r="D49" s="2" t="s">
        <v>54</v>
      </c>
      <c r="E49" s="21"/>
      <c r="F49" s="5">
        <v>0</v>
      </c>
      <c r="G49" s="5">
        <v>0</v>
      </c>
      <c r="H49" s="28">
        <f t="shared" si="0"/>
        <v>0</v>
      </c>
      <c r="I49" s="45"/>
      <c r="J49" s="26"/>
      <c r="K49" s="26"/>
      <c r="L49" s="26"/>
      <c r="M49" s="26"/>
      <c r="N49" s="22"/>
    </row>
    <row r="50" spans="1:24" x14ac:dyDescent="0.25">
      <c r="A50" s="28">
        <f t="shared" si="1"/>
        <v>41</v>
      </c>
      <c r="B50" s="1">
        <v>2026</v>
      </c>
      <c r="C50" s="1" t="s">
        <v>33</v>
      </c>
      <c r="D50" s="2" t="s">
        <v>267</v>
      </c>
      <c r="E50" s="21"/>
      <c r="F50" s="5">
        <v>0</v>
      </c>
      <c r="G50" s="5">
        <v>0</v>
      </c>
      <c r="H50" s="28">
        <f t="shared" si="0"/>
        <v>0</v>
      </c>
      <c r="I50" s="28"/>
      <c r="J50" s="26"/>
      <c r="K50" s="26"/>
      <c r="L50" s="26"/>
      <c r="M50" s="26"/>
      <c r="N50" s="22"/>
    </row>
    <row r="51" spans="1:24" x14ac:dyDescent="0.25">
      <c r="A51" s="28">
        <f t="shared" si="1"/>
        <v>42</v>
      </c>
      <c r="B51" s="1">
        <v>2026</v>
      </c>
      <c r="C51" s="1" t="s">
        <v>33</v>
      </c>
      <c r="D51" s="2" t="s">
        <v>55</v>
      </c>
      <c r="E51" s="21"/>
      <c r="F51" s="5">
        <v>1</v>
      </c>
      <c r="G51" s="5">
        <v>9</v>
      </c>
      <c r="H51" s="28">
        <f t="shared" si="0"/>
        <v>10</v>
      </c>
      <c r="I51" s="28"/>
      <c r="J51" s="26"/>
      <c r="K51" s="26"/>
      <c r="L51" s="26"/>
      <c r="M51" s="26"/>
      <c r="N51" s="22"/>
    </row>
    <row r="52" spans="1:24" x14ac:dyDescent="0.25">
      <c r="A52" s="28">
        <f t="shared" si="1"/>
        <v>43</v>
      </c>
      <c r="B52" s="1">
        <v>2026</v>
      </c>
      <c r="C52" s="1" t="s">
        <v>33</v>
      </c>
      <c r="D52" s="2" t="s">
        <v>56</v>
      </c>
      <c r="E52" s="21"/>
      <c r="F52" s="5">
        <v>3</v>
      </c>
      <c r="G52" s="5">
        <v>20</v>
      </c>
      <c r="H52" s="28">
        <f t="shared" si="0"/>
        <v>23</v>
      </c>
      <c r="I52" s="28"/>
      <c r="J52" s="26"/>
      <c r="K52" s="26"/>
      <c r="L52" s="26"/>
      <c r="M52" s="26"/>
      <c r="N52" s="22"/>
    </row>
    <row r="53" spans="1:24" x14ac:dyDescent="0.25">
      <c r="A53" s="28">
        <f t="shared" si="1"/>
        <v>44</v>
      </c>
      <c r="B53" s="1">
        <v>2026</v>
      </c>
      <c r="C53" s="1" t="s">
        <v>29</v>
      </c>
      <c r="D53" s="2" t="s">
        <v>57</v>
      </c>
      <c r="E53" s="21"/>
      <c r="F53" s="5">
        <v>0</v>
      </c>
      <c r="G53" s="5">
        <v>0</v>
      </c>
      <c r="H53" s="28">
        <f t="shared" si="0"/>
        <v>0</v>
      </c>
      <c r="I53" s="28"/>
      <c r="J53" s="26"/>
      <c r="K53" s="26"/>
      <c r="L53" s="26"/>
      <c r="M53" s="26"/>
      <c r="N53" s="22"/>
    </row>
    <row r="54" spans="1:24" x14ac:dyDescent="0.25">
      <c r="A54" s="28">
        <f t="shared" si="1"/>
        <v>45</v>
      </c>
      <c r="B54" s="1">
        <v>2026</v>
      </c>
      <c r="C54" s="1" t="s">
        <v>29</v>
      </c>
      <c r="D54" s="60" t="s">
        <v>300</v>
      </c>
      <c r="E54" s="21"/>
      <c r="F54" s="5">
        <v>0</v>
      </c>
      <c r="G54" s="5">
        <v>0</v>
      </c>
      <c r="H54" s="28">
        <f t="shared" si="0"/>
        <v>0</v>
      </c>
      <c r="I54" s="45"/>
      <c r="J54" s="26"/>
      <c r="K54" s="26"/>
      <c r="L54" s="26"/>
      <c r="M54" s="26"/>
      <c r="N54" s="22"/>
      <c r="T54" s="22"/>
      <c r="U54" s="22"/>
      <c r="V54" s="22"/>
      <c r="W54" s="22"/>
      <c r="X54" s="22"/>
    </row>
    <row r="55" spans="1:24" x14ac:dyDescent="0.25">
      <c r="A55" s="28">
        <f t="shared" si="1"/>
        <v>46</v>
      </c>
      <c r="B55" s="1">
        <v>2026</v>
      </c>
      <c r="C55" s="1" t="s">
        <v>29</v>
      </c>
      <c r="D55" s="60" t="s">
        <v>308</v>
      </c>
      <c r="E55" s="21"/>
      <c r="F55" s="5">
        <v>0</v>
      </c>
      <c r="G55" s="5">
        <v>0</v>
      </c>
      <c r="H55" s="28">
        <f t="shared" si="0"/>
        <v>0</v>
      </c>
      <c r="I55" s="45"/>
      <c r="J55" s="26"/>
      <c r="K55" s="26"/>
      <c r="L55" s="26"/>
      <c r="M55" s="26"/>
      <c r="N55" s="22"/>
    </row>
    <row r="56" spans="1:24" x14ac:dyDescent="0.25">
      <c r="A56" s="28">
        <f t="shared" si="1"/>
        <v>47</v>
      </c>
      <c r="B56" s="1">
        <v>2026</v>
      </c>
      <c r="C56" s="1" t="s">
        <v>33</v>
      </c>
      <c r="D56" s="2" t="s">
        <v>58</v>
      </c>
      <c r="E56" s="21"/>
      <c r="F56" s="5">
        <v>2</v>
      </c>
      <c r="G56" s="5">
        <v>11</v>
      </c>
      <c r="H56" s="28">
        <f t="shared" si="0"/>
        <v>13</v>
      </c>
      <c r="I56" s="45"/>
      <c r="J56" s="26"/>
      <c r="K56" s="26"/>
      <c r="L56" s="26"/>
      <c r="M56" s="26"/>
      <c r="N56" s="22"/>
    </row>
    <row r="57" spans="1:24" x14ac:dyDescent="0.25">
      <c r="A57" s="28">
        <f t="shared" si="1"/>
        <v>48</v>
      </c>
      <c r="B57" s="1">
        <v>2026</v>
      </c>
      <c r="C57" s="1" t="s">
        <v>29</v>
      </c>
      <c r="D57" s="60" t="s">
        <v>304</v>
      </c>
      <c r="E57" s="21"/>
      <c r="F57" s="5">
        <v>0</v>
      </c>
      <c r="G57" s="5">
        <v>0</v>
      </c>
      <c r="H57" s="28">
        <f t="shared" si="0"/>
        <v>0</v>
      </c>
      <c r="I57" s="45"/>
      <c r="J57" s="26"/>
      <c r="K57" s="26"/>
      <c r="L57" s="26"/>
      <c r="M57" s="26"/>
      <c r="N57" s="22"/>
    </row>
    <row r="58" spans="1:24" x14ac:dyDescent="0.25">
      <c r="A58" s="28">
        <f t="shared" si="1"/>
        <v>49</v>
      </c>
      <c r="B58" s="1">
        <v>2026</v>
      </c>
      <c r="C58" s="1" t="s">
        <v>33</v>
      </c>
      <c r="D58" s="2" t="s">
        <v>59</v>
      </c>
      <c r="E58" s="21"/>
      <c r="F58" s="5">
        <v>0</v>
      </c>
      <c r="G58" s="5">
        <v>0</v>
      </c>
      <c r="H58" s="28">
        <f t="shared" si="0"/>
        <v>0</v>
      </c>
      <c r="I58" s="45"/>
      <c r="J58" s="26"/>
      <c r="K58" s="26"/>
      <c r="L58" s="26"/>
      <c r="M58" s="26"/>
      <c r="N58" s="22"/>
    </row>
    <row r="59" spans="1:24" x14ac:dyDescent="0.25">
      <c r="A59" s="28">
        <f t="shared" si="1"/>
        <v>50</v>
      </c>
      <c r="B59" s="1">
        <v>2026</v>
      </c>
      <c r="C59" s="1" t="s">
        <v>29</v>
      </c>
      <c r="D59" s="2" t="s">
        <v>60</v>
      </c>
      <c r="E59" s="21"/>
      <c r="F59" s="5">
        <v>0</v>
      </c>
      <c r="G59" s="5">
        <v>0</v>
      </c>
      <c r="H59" s="28">
        <f t="shared" si="0"/>
        <v>0</v>
      </c>
      <c r="I59" s="28"/>
      <c r="J59" s="26"/>
      <c r="K59" s="26"/>
      <c r="L59" s="26"/>
      <c r="M59" s="26"/>
      <c r="N59" s="22"/>
    </row>
    <row r="60" spans="1:24" x14ac:dyDescent="0.25">
      <c r="A60" s="28">
        <f t="shared" si="1"/>
        <v>51</v>
      </c>
      <c r="B60" s="1">
        <v>2026</v>
      </c>
      <c r="C60" s="1" t="s">
        <v>29</v>
      </c>
      <c r="D60" s="2" t="s">
        <v>61</v>
      </c>
      <c r="E60" s="21"/>
      <c r="F60" s="5">
        <v>0</v>
      </c>
      <c r="G60" s="5">
        <v>0</v>
      </c>
      <c r="H60" s="28">
        <f t="shared" si="0"/>
        <v>0</v>
      </c>
      <c r="I60" s="28"/>
      <c r="J60" s="26"/>
      <c r="K60" s="26"/>
      <c r="L60" s="26"/>
      <c r="M60" s="26"/>
      <c r="N60" s="22"/>
    </row>
    <row r="61" spans="1:24" x14ac:dyDescent="0.25">
      <c r="A61" s="28">
        <f t="shared" si="1"/>
        <v>52</v>
      </c>
      <c r="B61" s="1">
        <v>2026</v>
      </c>
      <c r="C61" s="1" t="s">
        <v>33</v>
      </c>
      <c r="D61" s="2" t="s">
        <v>62</v>
      </c>
      <c r="E61" s="21"/>
      <c r="F61" s="5">
        <v>0</v>
      </c>
      <c r="G61" s="5">
        <v>0</v>
      </c>
      <c r="H61" s="28">
        <f t="shared" si="0"/>
        <v>0</v>
      </c>
      <c r="I61" s="28"/>
      <c r="J61" s="26"/>
      <c r="K61" s="26"/>
      <c r="L61" s="26"/>
      <c r="M61" s="26"/>
      <c r="N61" s="22"/>
    </row>
    <row r="62" spans="1:24" x14ac:dyDescent="0.25">
      <c r="A62" s="28">
        <f t="shared" si="1"/>
        <v>53</v>
      </c>
      <c r="B62" s="1">
        <v>2026</v>
      </c>
      <c r="C62" s="1" t="s">
        <v>33</v>
      </c>
      <c r="D62" s="2" t="s">
        <v>63</v>
      </c>
      <c r="E62" s="21"/>
      <c r="F62" s="5">
        <v>4</v>
      </c>
      <c r="G62" s="5">
        <v>22</v>
      </c>
      <c r="H62" s="28">
        <f t="shared" ref="H62:H117" si="2">+G62+F62+E62</f>
        <v>26</v>
      </c>
      <c r="I62" s="28"/>
      <c r="J62" s="26"/>
      <c r="K62" s="26"/>
      <c r="L62" s="26"/>
      <c r="M62" s="26"/>
      <c r="N62" s="22"/>
    </row>
    <row r="63" spans="1:24" x14ac:dyDescent="0.25">
      <c r="A63" s="28">
        <f t="shared" si="1"/>
        <v>54</v>
      </c>
      <c r="B63" s="1">
        <v>2026</v>
      </c>
      <c r="C63" s="1" t="s">
        <v>33</v>
      </c>
      <c r="D63" s="2" t="s">
        <v>64</v>
      </c>
      <c r="E63" s="21"/>
      <c r="F63" s="5">
        <v>0</v>
      </c>
      <c r="G63" s="5">
        <v>0</v>
      </c>
      <c r="H63" s="28">
        <f t="shared" si="2"/>
        <v>0</v>
      </c>
      <c r="I63" s="28"/>
      <c r="J63" s="26"/>
      <c r="K63" s="26"/>
      <c r="L63" s="26"/>
      <c r="M63" s="26"/>
      <c r="N63" s="22"/>
    </row>
    <row r="64" spans="1:24" x14ac:dyDescent="0.25">
      <c r="A64" s="28">
        <f t="shared" si="1"/>
        <v>55</v>
      </c>
      <c r="B64" s="1">
        <v>2026</v>
      </c>
      <c r="C64" s="1" t="s">
        <v>33</v>
      </c>
      <c r="D64" s="2" t="s">
        <v>65</v>
      </c>
      <c r="E64" s="21"/>
      <c r="F64" s="5">
        <v>0</v>
      </c>
      <c r="G64" s="5">
        <v>0</v>
      </c>
      <c r="H64" s="28">
        <f t="shared" si="2"/>
        <v>0</v>
      </c>
      <c r="I64" s="28"/>
      <c r="J64" s="26"/>
      <c r="K64" s="26"/>
      <c r="L64" s="26"/>
      <c r="M64" s="26"/>
      <c r="N64" s="22"/>
    </row>
    <row r="65" spans="1:14" x14ac:dyDescent="0.25">
      <c r="A65" s="28">
        <f t="shared" si="1"/>
        <v>56</v>
      </c>
      <c r="B65" s="1">
        <v>2026</v>
      </c>
      <c r="C65" s="1" t="s">
        <v>29</v>
      </c>
      <c r="D65" s="2" t="s">
        <v>66</v>
      </c>
      <c r="E65" s="21"/>
      <c r="F65" s="5">
        <v>0</v>
      </c>
      <c r="G65" s="5">
        <v>0</v>
      </c>
      <c r="H65" s="28">
        <f t="shared" si="2"/>
        <v>0</v>
      </c>
      <c r="I65" s="28"/>
      <c r="J65" s="26"/>
      <c r="K65" s="26"/>
      <c r="L65" s="26"/>
      <c r="M65" s="26"/>
      <c r="N65" s="22"/>
    </row>
    <row r="66" spans="1:14" x14ac:dyDescent="0.25">
      <c r="A66" s="28">
        <f t="shared" si="1"/>
        <v>57</v>
      </c>
      <c r="B66" s="1">
        <v>2026</v>
      </c>
      <c r="C66" s="51" t="s">
        <v>29</v>
      </c>
      <c r="D66" s="55" t="s">
        <v>67</v>
      </c>
      <c r="E66" s="21"/>
      <c r="F66" s="5">
        <v>1</v>
      </c>
      <c r="G66" s="5">
        <v>2</v>
      </c>
      <c r="H66" s="28">
        <f t="shared" si="2"/>
        <v>3</v>
      </c>
      <c r="I66" s="28"/>
      <c r="J66" s="26"/>
      <c r="K66" s="26"/>
      <c r="L66" s="26"/>
      <c r="M66" s="26"/>
      <c r="N66" s="22"/>
    </row>
    <row r="67" spans="1:14" x14ac:dyDescent="0.25">
      <c r="A67" s="28">
        <f t="shared" ref="A67:A125" si="3">A66+1</f>
        <v>58</v>
      </c>
      <c r="B67" s="51">
        <v>2026</v>
      </c>
      <c r="C67" s="1" t="s">
        <v>29</v>
      </c>
      <c r="D67" s="2" t="s">
        <v>68</v>
      </c>
      <c r="E67" s="21"/>
      <c r="F67" s="5">
        <v>2</v>
      </c>
      <c r="G67" s="5">
        <v>14</v>
      </c>
      <c r="H67" s="28">
        <f t="shared" si="2"/>
        <v>16</v>
      </c>
      <c r="I67" s="28"/>
      <c r="J67" s="26"/>
      <c r="K67" s="26"/>
      <c r="L67" s="26"/>
      <c r="M67" s="26"/>
      <c r="N67" s="22"/>
    </row>
    <row r="68" spans="1:14" x14ac:dyDescent="0.25">
      <c r="A68" s="28">
        <f t="shared" si="3"/>
        <v>59</v>
      </c>
      <c r="B68" s="51">
        <v>2026</v>
      </c>
      <c r="C68" s="1" t="s">
        <v>29</v>
      </c>
      <c r="D68" s="21" t="s">
        <v>272</v>
      </c>
      <c r="E68" s="21"/>
      <c r="F68" s="5">
        <v>3</v>
      </c>
      <c r="G68" s="5">
        <v>20</v>
      </c>
      <c r="H68" s="28">
        <f t="shared" si="2"/>
        <v>23</v>
      </c>
      <c r="I68" s="28"/>
      <c r="J68" s="26"/>
      <c r="K68" s="26"/>
      <c r="L68" s="26"/>
      <c r="M68" s="26"/>
      <c r="N68" s="22"/>
    </row>
    <row r="69" spans="1:14" x14ac:dyDescent="0.25">
      <c r="A69" s="28">
        <f t="shared" si="3"/>
        <v>60</v>
      </c>
      <c r="B69" s="51">
        <v>2026</v>
      </c>
      <c r="C69" s="1" t="s">
        <v>29</v>
      </c>
      <c r="D69" s="2" t="s">
        <v>265</v>
      </c>
      <c r="E69" s="21"/>
      <c r="F69" s="5">
        <v>0</v>
      </c>
      <c r="G69" s="5">
        <v>0</v>
      </c>
      <c r="H69" s="28">
        <f t="shared" si="2"/>
        <v>0</v>
      </c>
      <c r="I69" s="28"/>
      <c r="J69" s="26"/>
      <c r="K69" s="26"/>
      <c r="L69" s="26"/>
      <c r="M69" s="26"/>
      <c r="N69" s="22"/>
    </row>
    <row r="70" spans="1:14" x14ac:dyDescent="0.25">
      <c r="A70" s="28">
        <f t="shared" si="3"/>
        <v>61</v>
      </c>
      <c r="B70" s="1">
        <v>2026</v>
      </c>
      <c r="C70" s="1" t="s">
        <v>33</v>
      </c>
      <c r="D70" s="6" t="s">
        <v>69</v>
      </c>
      <c r="E70" s="21"/>
      <c r="F70" s="5">
        <v>0</v>
      </c>
      <c r="G70" s="5">
        <v>0</v>
      </c>
      <c r="H70" s="28">
        <f t="shared" si="2"/>
        <v>0</v>
      </c>
      <c r="I70" s="28"/>
      <c r="J70" s="26"/>
      <c r="K70" s="26"/>
      <c r="L70" s="26"/>
      <c r="M70" s="26"/>
      <c r="N70" s="22"/>
    </row>
    <row r="71" spans="1:14" x14ac:dyDescent="0.25">
      <c r="A71" s="28">
        <f t="shared" si="3"/>
        <v>62</v>
      </c>
      <c r="B71" s="1">
        <v>2026</v>
      </c>
      <c r="C71" s="1" t="s">
        <v>29</v>
      </c>
      <c r="D71" s="6" t="s">
        <v>70</v>
      </c>
      <c r="E71" s="21"/>
      <c r="F71" s="5">
        <v>0</v>
      </c>
      <c r="G71" s="5">
        <v>0</v>
      </c>
      <c r="H71" s="28">
        <f t="shared" si="2"/>
        <v>0</v>
      </c>
      <c r="I71" s="28"/>
      <c r="J71" s="26"/>
      <c r="K71" s="26"/>
      <c r="L71" s="26"/>
      <c r="M71" s="26"/>
      <c r="N71" s="22"/>
    </row>
    <row r="72" spans="1:14" x14ac:dyDescent="0.25">
      <c r="A72" s="28">
        <f t="shared" si="3"/>
        <v>63</v>
      </c>
      <c r="B72" s="1">
        <v>2026</v>
      </c>
      <c r="C72" s="1" t="s">
        <v>33</v>
      </c>
      <c r="D72" s="2" t="s">
        <v>71</v>
      </c>
      <c r="E72" s="21"/>
      <c r="F72" s="5">
        <v>0</v>
      </c>
      <c r="G72" s="5">
        <v>1</v>
      </c>
      <c r="H72" s="28">
        <f t="shared" si="2"/>
        <v>1</v>
      </c>
      <c r="I72" s="28"/>
      <c r="J72" s="26"/>
      <c r="K72" s="26"/>
      <c r="L72" s="26"/>
      <c r="M72" s="26"/>
      <c r="N72" s="22"/>
    </row>
    <row r="73" spans="1:14" x14ac:dyDescent="0.25">
      <c r="A73" s="28">
        <f t="shared" si="3"/>
        <v>64</v>
      </c>
      <c r="B73" s="1">
        <v>2026</v>
      </c>
      <c r="C73" s="1" t="s">
        <v>29</v>
      </c>
      <c r="D73" s="2" t="s">
        <v>72</v>
      </c>
      <c r="E73" s="21"/>
      <c r="F73" s="5">
        <v>0</v>
      </c>
      <c r="G73" s="5">
        <v>0</v>
      </c>
      <c r="H73" s="28">
        <f t="shared" si="2"/>
        <v>0</v>
      </c>
      <c r="I73" s="28"/>
      <c r="J73" s="26"/>
      <c r="K73" s="26"/>
      <c r="L73" s="26"/>
      <c r="M73" s="26"/>
      <c r="N73" s="22"/>
    </row>
    <row r="74" spans="1:14" x14ac:dyDescent="0.25">
      <c r="A74" s="28">
        <f t="shared" si="3"/>
        <v>65</v>
      </c>
      <c r="B74" s="1">
        <v>2026</v>
      </c>
      <c r="C74" s="1" t="s">
        <v>33</v>
      </c>
      <c r="D74" s="2" t="s">
        <v>73</v>
      </c>
      <c r="E74" s="21"/>
      <c r="F74" s="5">
        <v>2</v>
      </c>
      <c r="G74" s="5">
        <v>24</v>
      </c>
      <c r="H74" s="28">
        <f t="shared" si="2"/>
        <v>26</v>
      </c>
      <c r="I74" s="28"/>
      <c r="J74" s="26"/>
      <c r="K74" s="26"/>
      <c r="L74" s="16"/>
      <c r="M74" s="26"/>
      <c r="N74" s="22"/>
    </row>
    <row r="75" spans="1:14" x14ac:dyDescent="0.25">
      <c r="A75" s="28">
        <f t="shared" si="3"/>
        <v>66</v>
      </c>
      <c r="B75" s="1">
        <v>2026</v>
      </c>
      <c r="C75" s="1" t="s">
        <v>33</v>
      </c>
      <c r="D75" s="2" t="s">
        <v>271</v>
      </c>
      <c r="E75" s="21"/>
      <c r="F75" s="5">
        <v>3</v>
      </c>
      <c r="G75" s="5">
        <v>2</v>
      </c>
      <c r="H75" s="28">
        <f t="shared" si="2"/>
        <v>5</v>
      </c>
      <c r="I75" s="28"/>
      <c r="J75" s="26"/>
      <c r="K75" s="26"/>
      <c r="L75" s="26"/>
      <c r="M75" s="26"/>
      <c r="N75" s="22"/>
    </row>
    <row r="76" spans="1:14" x14ac:dyDescent="0.25">
      <c r="A76" s="28">
        <f t="shared" si="3"/>
        <v>67</v>
      </c>
      <c r="B76" s="1">
        <v>2026</v>
      </c>
      <c r="C76" s="1" t="s">
        <v>33</v>
      </c>
      <c r="D76" s="2" t="s">
        <v>74</v>
      </c>
      <c r="E76" s="21"/>
      <c r="F76" s="5">
        <v>2</v>
      </c>
      <c r="G76" s="5">
        <v>1</v>
      </c>
      <c r="H76" s="28">
        <f t="shared" si="2"/>
        <v>3</v>
      </c>
      <c r="I76" s="28"/>
      <c r="J76" s="26"/>
      <c r="K76" s="26"/>
      <c r="L76" s="26"/>
      <c r="M76" s="26"/>
      <c r="N76" s="22"/>
    </row>
    <row r="77" spans="1:14" x14ac:dyDescent="0.25">
      <c r="A77" s="28">
        <f t="shared" si="3"/>
        <v>68</v>
      </c>
      <c r="B77" s="1">
        <v>2026</v>
      </c>
      <c r="C77" s="1" t="s">
        <v>29</v>
      </c>
      <c r="D77" s="2" t="s">
        <v>75</v>
      </c>
      <c r="E77" s="21"/>
      <c r="F77" s="5">
        <v>1</v>
      </c>
      <c r="G77" s="5">
        <v>12</v>
      </c>
      <c r="H77" s="28">
        <f t="shared" si="2"/>
        <v>13</v>
      </c>
      <c r="I77" s="28"/>
      <c r="J77" s="26"/>
      <c r="K77" s="26"/>
      <c r="L77" s="26"/>
      <c r="M77" s="26"/>
      <c r="N77" s="22"/>
    </row>
    <row r="78" spans="1:14" x14ac:dyDescent="0.25">
      <c r="A78" s="28">
        <f t="shared" si="3"/>
        <v>69</v>
      </c>
      <c r="B78" s="1">
        <v>2026</v>
      </c>
      <c r="C78" s="1" t="s">
        <v>29</v>
      </c>
      <c r="D78" s="2" t="s">
        <v>278</v>
      </c>
      <c r="E78" s="21"/>
      <c r="F78" s="5">
        <v>0</v>
      </c>
      <c r="G78" s="5">
        <v>0</v>
      </c>
      <c r="H78" s="28">
        <f t="shared" si="2"/>
        <v>0</v>
      </c>
      <c r="I78" s="28"/>
      <c r="J78" s="26"/>
      <c r="K78" s="26"/>
      <c r="L78" s="26"/>
      <c r="M78" s="26"/>
      <c r="N78" s="22"/>
    </row>
    <row r="79" spans="1:14" x14ac:dyDescent="0.25">
      <c r="A79" s="28">
        <f>A78+1</f>
        <v>70</v>
      </c>
      <c r="B79" s="1">
        <v>2026</v>
      </c>
      <c r="C79" s="1" t="s">
        <v>29</v>
      </c>
      <c r="D79" s="60" t="s">
        <v>289</v>
      </c>
      <c r="E79" s="21"/>
      <c r="F79" s="5">
        <v>0</v>
      </c>
      <c r="G79" s="5">
        <v>0</v>
      </c>
      <c r="H79" s="28">
        <f t="shared" si="2"/>
        <v>0</v>
      </c>
      <c r="I79" s="28"/>
      <c r="J79" s="26"/>
      <c r="K79" s="26"/>
      <c r="L79" s="26"/>
      <c r="M79" s="26"/>
      <c r="N79" s="22"/>
    </row>
    <row r="80" spans="1:14" x14ac:dyDescent="0.25">
      <c r="A80" s="28">
        <f t="shared" ref="A80:A89" si="4">A79+1</f>
        <v>71</v>
      </c>
      <c r="B80" s="1">
        <v>2026</v>
      </c>
      <c r="C80" s="1" t="s">
        <v>29</v>
      </c>
      <c r="D80" s="76" t="s">
        <v>344</v>
      </c>
      <c r="E80" s="21"/>
      <c r="F80" s="5">
        <v>0</v>
      </c>
      <c r="G80" s="5">
        <v>0</v>
      </c>
      <c r="H80" s="28"/>
      <c r="I80" s="28"/>
      <c r="J80" s="26"/>
      <c r="K80" s="26"/>
      <c r="L80" s="26"/>
      <c r="M80" s="26"/>
      <c r="N80" s="22"/>
    </row>
    <row r="81" spans="1:14" x14ac:dyDescent="0.25">
      <c r="A81" s="28">
        <f t="shared" si="4"/>
        <v>72</v>
      </c>
      <c r="B81" s="1">
        <v>2026</v>
      </c>
      <c r="C81" s="1" t="s">
        <v>33</v>
      </c>
      <c r="D81" s="2" t="s">
        <v>76</v>
      </c>
      <c r="E81" s="21"/>
      <c r="F81" s="5">
        <v>4</v>
      </c>
      <c r="G81" s="5">
        <v>15</v>
      </c>
      <c r="H81" s="28">
        <f t="shared" si="2"/>
        <v>19</v>
      </c>
      <c r="I81" s="28"/>
      <c r="J81" s="26"/>
      <c r="K81" s="26"/>
      <c r="L81" s="26"/>
      <c r="M81" s="26"/>
      <c r="N81" s="22"/>
    </row>
    <row r="82" spans="1:14" x14ac:dyDescent="0.25">
      <c r="A82" s="28">
        <f t="shared" si="4"/>
        <v>73</v>
      </c>
      <c r="B82" s="1">
        <v>2026</v>
      </c>
      <c r="C82" s="1" t="s">
        <v>33</v>
      </c>
      <c r="D82" s="60" t="s">
        <v>323</v>
      </c>
      <c r="E82" s="21"/>
      <c r="F82" s="5">
        <v>1</v>
      </c>
      <c r="G82" s="5">
        <v>5</v>
      </c>
      <c r="H82" s="28">
        <f t="shared" si="2"/>
        <v>6</v>
      </c>
      <c r="I82" s="28"/>
      <c r="J82" s="26"/>
      <c r="K82" s="26"/>
      <c r="L82" s="26"/>
      <c r="M82" s="26"/>
      <c r="N82" s="22"/>
    </row>
    <row r="83" spans="1:14" x14ac:dyDescent="0.25">
      <c r="A83" s="28">
        <f t="shared" si="4"/>
        <v>74</v>
      </c>
      <c r="B83" s="1">
        <v>2026</v>
      </c>
      <c r="C83" s="1" t="s">
        <v>29</v>
      </c>
      <c r="D83" s="2" t="s">
        <v>77</v>
      </c>
      <c r="E83" s="21"/>
      <c r="F83" s="5">
        <v>1</v>
      </c>
      <c r="G83" s="5">
        <v>11</v>
      </c>
      <c r="H83" s="28">
        <f t="shared" si="2"/>
        <v>12</v>
      </c>
      <c r="I83" s="28"/>
      <c r="J83" s="26"/>
      <c r="K83" s="26"/>
      <c r="L83" s="26"/>
      <c r="M83" s="26"/>
      <c r="N83" s="22"/>
    </row>
    <row r="84" spans="1:14" x14ac:dyDescent="0.25">
      <c r="A84" s="28">
        <f t="shared" si="4"/>
        <v>75</v>
      </c>
      <c r="B84" s="1">
        <v>2026</v>
      </c>
      <c r="C84" s="1" t="s">
        <v>29</v>
      </c>
      <c r="D84" s="2" t="s">
        <v>78</v>
      </c>
      <c r="E84" s="21"/>
      <c r="F84" s="5">
        <v>1</v>
      </c>
      <c r="G84" s="5">
        <v>15</v>
      </c>
      <c r="H84" s="28">
        <f t="shared" si="2"/>
        <v>16</v>
      </c>
      <c r="I84" s="28"/>
      <c r="J84" s="26"/>
      <c r="K84" s="26"/>
      <c r="L84" s="26"/>
      <c r="M84" s="26"/>
      <c r="N84" s="22"/>
    </row>
    <row r="85" spans="1:14" x14ac:dyDescent="0.25">
      <c r="A85" s="28">
        <f t="shared" si="4"/>
        <v>76</v>
      </c>
      <c r="B85" s="1">
        <v>2026</v>
      </c>
      <c r="C85" s="51" t="s">
        <v>29</v>
      </c>
      <c r="D85" s="53" t="s">
        <v>79</v>
      </c>
      <c r="E85" s="21"/>
      <c r="F85" s="5">
        <v>0</v>
      </c>
      <c r="G85" s="5">
        <v>0</v>
      </c>
      <c r="H85" s="28">
        <f t="shared" si="2"/>
        <v>0</v>
      </c>
      <c r="I85" s="28"/>
      <c r="J85" s="26"/>
      <c r="K85" s="26"/>
      <c r="L85" s="26"/>
      <c r="M85" s="26"/>
      <c r="N85" s="22"/>
    </row>
    <row r="86" spans="1:14" x14ac:dyDescent="0.25">
      <c r="A86" s="28">
        <f t="shared" si="4"/>
        <v>77</v>
      </c>
      <c r="B86" s="72">
        <v>2026</v>
      </c>
      <c r="C86" s="51" t="s">
        <v>29</v>
      </c>
      <c r="D86" s="53" t="s">
        <v>351</v>
      </c>
      <c r="E86" s="21"/>
      <c r="F86" s="5"/>
      <c r="G86" s="5"/>
      <c r="H86" s="28"/>
      <c r="I86" s="28"/>
      <c r="J86" s="26"/>
      <c r="K86" s="26"/>
      <c r="L86" s="26"/>
      <c r="M86" s="26"/>
      <c r="N86" s="22"/>
    </row>
    <row r="87" spans="1:14" x14ac:dyDescent="0.25">
      <c r="A87" s="28">
        <f t="shared" si="4"/>
        <v>78</v>
      </c>
      <c r="B87" s="1">
        <v>2026</v>
      </c>
      <c r="C87" s="1" t="s">
        <v>33</v>
      </c>
      <c r="D87" s="2" t="s">
        <v>80</v>
      </c>
      <c r="E87" s="21"/>
      <c r="F87" s="5">
        <v>2</v>
      </c>
      <c r="G87" s="5">
        <v>14</v>
      </c>
      <c r="H87" s="28">
        <f t="shared" si="2"/>
        <v>16</v>
      </c>
      <c r="I87" s="28"/>
      <c r="J87" s="26"/>
      <c r="K87" s="26"/>
      <c r="L87" s="26"/>
      <c r="M87" s="26"/>
      <c r="N87" s="22"/>
    </row>
    <row r="88" spans="1:14" x14ac:dyDescent="0.25">
      <c r="A88" s="28">
        <f t="shared" si="4"/>
        <v>79</v>
      </c>
      <c r="B88" s="1">
        <v>2026</v>
      </c>
      <c r="C88" s="1" t="s">
        <v>29</v>
      </c>
      <c r="D88" s="60" t="s">
        <v>290</v>
      </c>
      <c r="E88" s="21"/>
      <c r="F88" s="5">
        <v>0</v>
      </c>
      <c r="G88" s="5">
        <v>0</v>
      </c>
      <c r="H88" s="28">
        <f t="shared" si="2"/>
        <v>0</v>
      </c>
      <c r="I88" s="28"/>
      <c r="J88" s="26"/>
      <c r="K88" s="26"/>
      <c r="L88" s="26"/>
      <c r="M88" s="26"/>
      <c r="N88" s="22"/>
    </row>
    <row r="89" spans="1:14" x14ac:dyDescent="0.25">
      <c r="A89" s="28">
        <f t="shared" si="4"/>
        <v>80</v>
      </c>
      <c r="B89" s="1">
        <v>2026</v>
      </c>
      <c r="C89" s="51" t="s">
        <v>29</v>
      </c>
      <c r="D89" s="53" t="s">
        <v>81</v>
      </c>
      <c r="E89" s="21"/>
      <c r="F89" s="5">
        <v>0</v>
      </c>
      <c r="G89" s="5">
        <v>0</v>
      </c>
      <c r="H89" s="28">
        <f t="shared" si="2"/>
        <v>0</v>
      </c>
      <c r="I89" s="28"/>
      <c r="J89" s="26"/>
      <c r="K89" s="26"/>
      <c r="L89" s="26"/>
      <c r="M89" s="26"/>
      <c r="N89" s="22"/>
    </row>
    <row r="90" spans="1:14" x14ac:dyDescent="0.25">
      <c r="A90" s="28">
        <f t="shared" si="3"/>
        <v>81</v>
      </c>
      <c r="B90" s="1">
        <v>2026</v>
      </c>
      <c r="C90" s="1" t="s">
        <v>33</v>
      </c>
      <c r="D90" s="2" t="s">
        <v>82</v>
      </c>
      <c r="E90" s="21"/>
      <c r="F90" s="5">
        <v>0</v>
      </c>
      <c r="G90" s="5">
        <v>0</v>
      </c>
      <c r="H90" s="28">
        <f t="shared" si="2"/>
        <v>0</v>
      </c>
      <c r="I90" s="28"/>
      <c r="J90" s="26"/>
      <c r="K90" s="26"/>
      <c r="L90" s="26"/>
      <c r="M90" s="26"/>
      <c r="N90" s="22"/>
    </row>
    <row r="91" spans="1:14" x14ac:dyDescent="0.25">
      <c r="A91" s="28">
        <f t="shared" si="3"/>
        <v>82</v>
      </c>
      <c r="B91" s="1">
        <v>2026</v>
      </c>
      <c r="C91" s="1" t="s">
        <v>29</v>
      </c>
      <c r="D91" s="2" t="s">
        <v>83</v>
      </c>
      <c r="E91" s="21"/>
      <c r="F91" s="5">
        <v>1</v>
      </c>
      <c r="G91" s="5">
        <v>5</v>
      </c>
      <c r="H91" s="28">
        <f t="shared" si="2"/>
        <v>6</v>
      </c>
      <c r="I91" s="28"/>
      <c r="J91" s="26"/>
      <c r="K91" s="26"/>
      <c r="L91" s="26"/>
      <c r="M91" s="26"/>
      <c r="N91" s="22"/>
    </row>
    <row r="92" spans="1:14" x14ac:dyDescent="0.25">
      <c r="A92" s="28">
        <f t="shared" si="3"/>
        <v>83</v>
      </c>
      <c r="B92" s="1">
        <v>2026</v>
      </c>
      <c r="C92" s="1" t="s">
        <v>33</v>
      </c>
      <c r="D92" s="2" t="s">
        <v>339</v>
      </c>
      <c r="E92" s="21"/>
      <c r="F92" s="5">
        <v>0</v>
      </c>
      <c r="G92" s="5">
        <v>0</v>
      </c>
      <c r="H92" s="28"/>
      <c r="I92" s="28"/>
      <c r="J92" s="26"/>
      <c r="K92" s="26"/>
      <c r="L92" s="26"/>
      <c r="M92" s="26"/>
      <c r="N92" s="22"/>
    </row>
    <row r="93" spans="1:14" x14ac:dyDescent="0.25">
      <c r="A93" s="28">
        <f t="shared" si="3"/>
        <v>84</v>
      </c>
      <c r="B93" s="43">
        <v>2026</v>
      </c>
      <c r="C93" s="1" t="s">
        <v>29</v>
      </c>
      <c r="D93" s="2" t="s">
        <v>85</v>
      </c>
      <c r="E93" s="21"/>
      <c r="F93" s="5">
        <v>0</v>
      </c>
      <c r="G93" s="5">
        <v>0</v>
      </c>
      <c r="H93" s="28">
        <f t="shared" si="2"/>
        <v>0</v>
      </c>
      <c r="I93" s="28"/>
      <c r="J93" s="26"/>
      <c r="K93" s="26"/>
      <c r="L93" s="26"/>
      <c r="M93" s="26"/>
      <c r="N93" s="22"/>
    </row>
    <row r="94" spans="1:14" x14ac:dyDescent="0.25">
      <c r="A94" s="28">
        <f t="shared" si="3"/>
        <v>85</v>
      </c>
      <c r="B94" s="1">
        <v>2026</v>
      </c>
      <c r="C94" s="1" t="s">
        <v>33</v>
      </c>
      <c r="D94" s="2" t="s">
        <v>86</v>
      </c>
      <c r="E94" s="21"/>
      <c r="F94" s="5">
        <v>0</v>
      </c>
      <c r="G94" s="5">
        <v>0</v>
      </c>
      <c r="H94" s="28">
        <f t="shared" si="2"/>
        <v>0</v>
      </c>
      <c r="I94" s="28"/>
      <c r="J94" s="26"/>
      <c r="K94" s="26"/>
      <c r="L94" s="26"/>
      <c r="M94" s="26"/>
      <c r="N94" s="22"/>
    </row>
    <row r="95" spans="1:14" x14ac:dyDescent="0.25">
      <c r="A95" s="28">
        <f t="shared" si="3"/>
        <v>86</v>
      </c>
      <c r="B95" s="1">
        <v>2026</v>
      </c>
      <c r="C95" s="1" t="s">
        <v>33</v>
      </c>
      <c r="D95" s="2" t="s">
        <v>280</v>
      </c>
      <c r="E95" s="21"/>
      <c r="F95" s="5">
        <v>0</v>
      </c>
      <c r="G95" s="5">
        <v>0</v>
      </c>
      <c r="H95" s="28">
        <f t="shared" si="2"/>
        <v>0</v>
      </c>
      <c r="I95" s="28"/>
      <c r="J95" s="26"/>
      <c r="K95" s="26"/>
      <c r="L95" s="26"/>
      <c r="M95" s="26"/>
      <c r="N95" s="22"/>
    </row>
    <row r="96" spans="1:14" x14ac:dyDescent="0.25">
      <c r="A96" s="28">
        <f t="shared" si="3"/>
        <v>87</v>
      </c>
      <c r="B96" s="1">
        <v>2026</v>
      </c>
      <c r="C96" s="1" t="s">
        <v>33</v>
      </c>
      <c r="D96" s="2" t="s">
        <v>87</v>
      </c>
      <c r="E96" s="21"/>
      <c r="F96" s="5">
        <v>2</v>
      </c>
      <c r="G96" s="5">
        <v>5</v>
      </c>
      <c r="H96" s="28">
        <f t="shared" si="2"/>
        <v>7</v>
      </c>
      <c r="I96" s="28"/>
      <c r="J96" s="26"/>
      <c r="K96" s="26"/>
      <c r="L96" s="26"/>
      <c r="M96" s="26"/>
      <c r="N96" s="22"/>
    </row>
    <row r="97" spans="1:14" x14ac:dyDescent="0.25">
      <c r="A97" s="28">
        <f t="shared" si="3"/>
        <v>88</v>
      </c>
      <c r="B97" s="1">
        <v>2026</v>
      </c>
      <c r="C97" s="1" t="s">
        <v>33</v>
      </c>
      <c r="D97" s="2" t="s">
        <v>88</v>
      </c>
      <c r="E97" s="21"/>
      <c r="F97" s="5">
        <v>0</v>
      </c>
      <c r="G97" s="5">
        <v>0</v>
      </c>
      <c r="H97" s="28">
        <f t="shared" si="2"/>
        <v>0</v>
      </c>
      <c r="I97" s="28"/>
      <c r="J97" s="26"/>
      <c r="K97" s="26"/>
      <c r="L97" s="26"/>
      <c r="M97" s="26"/>
      <c r="N97" s="22"/>
    </row>
    <row r="98" spans="1:14" x14ac:dyDescent="0.25">
      <c r="A98" s="28">
        <f t="shared" si="3"/>
        <v>89</v>
      </c>
      <c r="B98" s="1">
        <v>2026</v>
      </c>
      <c r="C98" s="1" t="s">
        <v>33</v>
      </c>
      <c r="D98" s="2" t="s">
        <v>89</v>
      </c>
      <c r="E98" s="21"/>
      <c r="F98" s="5">
        <v>0</v>
      </c>
      <c r="G98" s="5">
        <v>10</v>
      </c>
      <c r="H98" s="28">
        <f t="shared" si="2"/>
        <v>10</v>
      </c>
      <c r="I98" s="28"/>
      <c r="J98" s="26"/>
      <c r="K98" s="26"/>
      <c r="L98" s="26"/>
      <c r="M98" s="26"/>
      <c r="N98" s="22"/>
    </row>
    <row r="99" spans="1:14" x14ac:dyDescent="0.25">
      <c r="A99" s="28">
        <f t="shared" si="3"/>
        <v>90</v>
      </c>
      <c r="B99" s="1">
        <v>2026</v>
      </c>
      <c r="C99" s="1" t="s">
        <v>29</v>
      </c>
      <c r="D99" s="2" t="s">
        <v>90</v>
      </c>
      <c r="E99" s="21"/>
      <c r="F99" s="5">
        <v>1</v>
      </c>
      <c r="G99" s="5">
        <v>11</v>
      </c>
      <c r="H99" s="28">
        <f t="shared" si="2"/>
        <v>12</v>
      </c>
      <c r="I99" s="28"/>
      <c r="J99" s="26"/>
      <c r="K99" s="26"/>
      <c r="L99" s="26"/>
      <c r="M99" s="26"/>
      <c r="N99" s="22"/>
    </row>
    <row r="100" spans="1:14" x14ac:dyDescent="0.25">
      <c r="A100" s="28">
        <f t="shared" si="3"/>
        <v>91</v>
      </c>
      <c r="B100" s="1">
        <v>2026</v>
      </c>
      <c r="C100" s="1" t="s">
        <v>29</v>
      </c>
      <c r="D100" s="60" t="s">
        <v>320</v>
      </c>
      <c r="E100" s="21"/>
      <c r="F100" s="5">
        <v>0</v>
      </c>
      <c r="G100" s="5">
        <v>0</v>
      </c>
      <c r="H100" s="28">
        <f t="shared" si="2"/>
        <v>0</v>
      </c>
      <c r="I100" s="28"/>
      <c r="J100" s="26"/>
      <c r="K100" s="26"/>
      <c r="L100" s="26"/>
      <c r="M100" s="26"/>
      <c r="N100" s="22"/>
    </row>
    <row r="101" spans="1:14" x14ac:dyDescent="0.25">
      <c r="A101" s="28">
        <f t="shared" si="3"/>
        <v>92</v>
      </c>
      <c r="B101" s="1">
        <v>2026</v>
      </c>
      <c r="C101" s="1" t="s">
        <v>29</v>
      </c>
      <c r="D101" s="60" t="s">
        <v>295</v>
      </c>
      <c r="E101" s="21"/>
      <c r="F101" s="5">
        <v>0</v>
      </c>
      <c r="G101" s="5">
        <v>0</v>
      </c>
      <c r="H101" s="28">
        <f t="shared" si="2"/>
        <v>0</v>
      </c>
      <c r="I101" s="28"/>
      <c r="J101" s="26"/>
      <c r="K101" s="26"/>
      <c r="L101" s="26"/>
      <c r="M101" s="26"/>
      <c r="N101" s="22"/>
    </row>
    <row r="102" spans="1:14" x14ac:dyDescent="0.25">
      <c r="A102" s="28">
        <f t="shared" si="3"/>
        <v>93</v>
      </c>
      <c r="B102" s="1">
        <v>2026</v>
      </c>
      <c r="C102" s="1" t="s">
        <v>29</v>
      </c>
      <c r="D102" s="2" t="s">
        <v>266</v>
      </c>
      <c r="E102" s="21"/>
      <c r="F102" s="5">
        <v>0</v>
      </c>
      <c r="G102" s="5">
        <v>12</v>
      </c>
      <c r="H102" s="28">
        <f t="shared" si="2"/>
        <v>12</v>
      </c>
      <c r="I102" s="45"/>
      <c r="J102" s="26"/>
      <c r="K102" s="26"/>
      <c r="L102" s="26"/>
      <c r="M102" s="26"/>
      <c r="N102" s="22"/>
    </row>
    <row r="103" spans="1:14" x14ac:dyDescent="0.25">
      <c r="A103" s="28">
        <f t="shared" si="3"/>
        <v>94</v>
      </c>
      <c r="B103" s="1">
        <v>2026</v>
      </c>
      <c r="C103" s="1" t="s">
        <v>29</v>
      </c>
      <c r="D103" s="75" t="s">
        <v>342</v>
      </c>
      <c r="E103" s="5"/>
      <c r="F103" s="5">
        <v>0</v>
      </c>
      <c r="G103" s="5">
        <v>0</v>
      </c>
      <c r="H103" s="28"/>
      <c r="I103" s="45"/>
      <c r="J103" s="26"/>
      <c r="K103" s="26"/>
      <c r="L103" s="26"/>
      <c r="M103" s="26"/>
      <c r="N103" s="22"/>
    </row>
    <row r="104" spans="1:14" x14ac:dyDescent="0.25">
      <c r="A104" s="28">
        <f t="shared" si="3"/>
        <v>95</v>
      </c>
      <c r="B104" s="1">
        <v>2026</v>
      </c>
      <c r="C104" s="1" t="s">
        <v>29</v>
      </c>
      <c r="D104" s="2" t="s">
        <v>91</v>
      </c>
      <c r="E104" s="21"/>
      <c r="F104" s="5">
        <v>2</v>
      </c>
      <c r="G104" s="5">
        <v>12</v>
      </c>
      <c r="H104" s="28">
        <f t="shared" si="2"/>
        <v>14</v>
      </c>
      <c r="I104" s="45"/>
      <c r="J104" s="26"/>
      <c r="K104" s="26"/>
      <c r="L104" s="26"/>
      <c r="M104" s="26"/>
      <c r="N104" s="22"/>
    </row>
    <row r="105" spans="1:14" x14ac:dyDescent="0.25">
      <c r="A105" s="28">
        <f t="shared" si="3"/>
        <v>96</v>
      </c>
      <c r="B105" s="1">
        <v>2026</v>
      </c>
      <c r="C105" s="1" t="s">
        <v>29</v>
      </c>
      <c r="D105" s="2" t="s">
        <v>92</v>
      </c>
      <c r="E105" s="21"/>
      <c r="F105" s="5">
        <v>3</v>
      </c>
      <c r="G105" s="5">
        <v>10</v>
      </c>
      <c r="H105" s="28">
        <f t="shared" si="2"/>
        <v>13</v>
      </c>
      <c r="I105" s="45"/>
      <c r="J105" s="26"/>
      <c r="K105" s="26"/>
      <c r="L105" s="26"/>
      <c r="M105" s="26"/>
      <c r="N105" s="22"/>
    </row>
    <row r="106" spans="1:14" x14ac:dyDescent="0.25">
      <c r="A106" s="28">
        <f t="shared" si="3"/>
        <v>97</v>
      </c>
      <c r="B106" s="1">
        <v>2026</v>
      </c>
      <c r="C106" s="1" t="s">
        <v>33</v>
      </c>
      <c r="D106" s="2" t="s">
        <v>309</v>
      </c>
      <c r="E106" s="21"/>
      <c r="F106" s="5">
        <v>0</v>
      </c>
      <c r="G106" s="5">
        <v>0</v>
      </c>
      <c r="H106" s="28">
        <f t="shared" si="2"/>
        <v>0</v>
      </c>
      <c r="I106" s="28"/>
      <c r="J106" s="26"/>
      <c r="K106" s="26"/>
      <c r="L106" s="26"/>
      <c r="M106" s="26"/>
      <c r="N106" s="22"/>
    </row>
    <row r="107" spans="1:14" x14ac:dyDescent="0.25">
      <c r="A107" s="28">
        <f t="shared" si="3"/>
        <v>98</v>
      </c>
      <c r="B107" s="1">
        <v>2026</v>
      </c>
      <c r="C107" s="1" t="s">
        <v>29</v>
      </c>
      <c r="D107" s="2" t="s">
        <v>93</v>
      </c>
      <c r="E107" s="21"/>
      <c r="F107" s="5">
        <v>4</v>
      </c>
      <c r="G107" s="5">
        <v>24</v>
      </c>
      <c r="H107" s="28">
        <f t="shared" si="2"/>
        <v>28</v>
      </c>
      <c r="I107" s="28"/>
      <c r="J107" s="26"/>
      <c r="K107" s="26"/>
      <c r="L107" s="26"/>
      <c r="M107" s="26"/>
      <c r="N107" s="22"/>
    </row>
    <row r="108" spans="1:14" x14ac:dyDescent="0.25">
      <c r="A108" s="28">
        <f t="shared" si="3"/>
        <v>99</v>
      </c>
      <c r="B108" s="1">
        <v>2026</v>
      </c>
      <c r="C108" s="1" t="s">
        <v>29</v>
      </c>
      <c r="D108" s="2" t="s">
        <v>94</v>
      </c>
      <c r="E108" s="21"/>
      <c r="F108" s="5">
        <v>2</v>
      </c>
      <c r="G108" s="5">
        <v>13</v>
      </c>
      <c r="H108" s="28">
        <f t="shared" si="2"/>
        <v>15</v>
      </c>
      <c r="I108" s="28"/>
      <c r="J108" s="26"/>
      <c r="K108" s="26"/>
      <c r="L108" s="26"/>
      <c r="M108" s="26"/>
      <c r="N108" s="22"/>
    </row>
    <row r="109" spans="1:14" x14ac:dyDescent="0.25">
      <c r="A109" s="28">
        <f t="shared" si="3"/>
        <v>100</v>
      </c>
      <c r="B109" s="1">
        <v>2026</v>
      </c>
      <c r="C109" s="1" t="s">
        <v>29</v>
      </c>
      <c r="D109" s="60" t="s">
        <v>318</v>
      </c>
      <c r="E109" s="21"/>
      <c r="F109" s="5">
        <v>0</v>
      </c>
      <c r="G109" s="5">
        <v>0</v>
      </c>
      <c r="H109" s="28">
        <f t="shared" si="2"/>
        <v>0</v>
      </c>
      <c r="I109" s="28"/>
      <c r="J109" s="26"/>
      <c r="K109" s="26"/>
      <c r="L109" s="26"/>
      <c r="M109" s="26"/>
      <c r="N109" s="22"/>
    </row>
    <row r="110" spans="1:14" x14ac:dyDescent="0.25">
      <c r="A110" s="28">
        <f t="shared" si="3"/>
        <v>101</v>
      </c>
      <c r="B110" s="1">
        <v>2026</v>
      </c>
      <c r="C110" s="1" t="s">
        <v>33</v>
      </c>
      <c r="D110" s="2" t="s">
        <v>274</v>
      </c>
      <c r="E110" s="21"/>
      <c r="F110" s="5">
        <v>0</v>
      </c>
      <c r="G110" s="5">
        <v>0</v>
      </c>
      <c r="H110" s="28">
        <f t="shared" si="2"/>
        <v>0</v>
      </c>
      <c r="I110" s="28"/>
      <c r="J110" s="26"/>
      <c r="K110" s="26"/>
      <c r="L110" s="26"/>
      <c r="M110" s="26"/>
      <c r="N110" s="22"/>
    </row>
    <row r="111" spans="1:14" x14ac:dyDescent="0.25">
      <c r="A111" s="28">
        <f t="shared" si="3"/>
        <v>102</v>
      </c>
      <c r="B111" s="1">
        <v>2026</v>
      </c>
      <c r="C111" s="1" t="s">
        <v>29</v>
      </c>
      <c r="D111" s="21" t="s">
        <v>95</v>
      </c>
      <c r="E111" s="21"/>
      <c r="F111" s="5">
        <v>0</v>
      </c>
      <c r="G111" s="5">
        <v>0</v>
      </c>
      <c r="H111" s="28">
        <f t="shared" si="2"/>
        <v>0</v>
      </c>
      <c r="I111" s="28"/>
      <c r="J111" s="26"/>
      <c r="K111" s="26"/>
      <c r="L111" s="26"/>
      <c r="M111" s="26"/>
      <c r="N111" s="22"/>
    </row>
    <row r="112" spans="1:14" x14ac:dyDescent="0.25">
      <c r="A112" s="28">
        <f t="shared" si="3"/>
        <v>103</v>
      </c>
      <c r="B112" s="1">
        <v>2026</v>
      </c>
      <c r="C112" s="1" t="s">
        <v>29</v>
      </c>
      <c r="D112" s="2" t="s">
        <v>96</v>
      </c>
      <c r="E112" s="21"/>
      <c r="F112" s="5">
        <v>0</v>
      </c>
      <c r="G112" s="5">
        <v>0</v>
      </c>
      <c r="H112" s="28">
        <f t="shared" si="2"/>
        <v>0</v>
      </c>
      <c r="I112" s="28"/>
      <c r="J112" s="26"/>
      <c r="K112" s="26"/>
      <c r="L112" s="26"/>
      <c r="M112" s="26"/>
      <c r="N112" s="22"/>
    </row>
    <row r="113" spans="1:14" x14ac:dyDescent="0.25">
      <c r="A113" s="28">
        <f t="shared" si="3"/>
        <v>104</v>
      </c>
      <c r="B113" s="1">
        <v>2026</v>
      </c>
      <c r="C113" s="1" t="s">
        <v>29</v>
      </c>
      <c r="D113" s="2" t="s">
        <v>326</v>
      </c>
      <c r="E113" s="21"/>
      <c r="F113" s="5">
        <v>0</v>
      </c>
      <c r="G113" s="5">
        <v>0</v>
      </c>
      <c r="H113" s="28">
        <f t="shared" si="2"/>
        <v>0</v>
      </c>
      <c r="I113" s="28"/>
      <c r="J113" s="26"/>
      <c r="K113" s="26"/>
      <c r="L113" s="26"/>
      <c r="M113" s="26"/>
      <c r="N113" s="22"/>
    </row>
    <row r="114" spans="1:14" x14ac:dyDescent="0.25">
      <c r="A114" s="28">
        <f t="shared" si="3"/>
        <v>105</v>
      </c>
      <c r="B114" s="1">
        <v>2026</v>
      </c>
      <c r="C114" s="1" t="s">
        <v>33</v>
      </c>
      <c r="D114" s="21" t="s">
        <v>288</v>
      </c>
      <c r="E114" s="21"/>
      <c r="F114" s="5">
        <v>0</v>
      </c>
      <c r="G114" s="5">
        <v>4</v>
      </c>
      <c r="H114" s="28">
        <f t="shared" si="2"/>
        <v>4</v>
      </c>
      <c r="I114" s="28"/>
      <c r="J114" s="26"/>
      <c r="K114" s="26"/>
      <c r="L114" s="26"/>
      <c r="M114" s="26"/>
      <c r="N114" s="22"/>
    </row>
    <row r="115" spans="1:14" x14ac:dyDescent="0.25">
      <c r="A115" s="28">
        <f t="shared" si="3"/>
        <v>106</v>
      </c>
      <c r="B115" s="1">
        <v>2026</v>
      </c>
      <c r="C115" s="1" t="s">
        <v>33</v>
      </c>
      <c r="D115" s="21" t="s">
        <v>97</v>
      </c>
      <c r="E115" s="21"/>
      <c r="F115" s="5">
        <v>0</v>
      </c>
      <c r="G115" s="5">
        <v>0</v>
      </c>
      <c r="H115" s="28">
        <f t="shared" si="2"/>
        <v>0</v>
      </c>
      <c r="I115" s="28"/>
      <c r="J115" s="26"/>
      <c r="K115" s="26"/>
      <c r="L115" s="26"/>
      <c r="M115" s="26"/>
      <c r="N115" s="22"/>
    </row>
    <row r="116" spans="1:14" x14ac:dyDescent="0.25">
      <c r="A116" s="28">
        <f t="shared" si="3"/>
        <v>107</v>
      </c>
      <c r="B116" s="1">
        <v>2026</v>
      </c>
      <c r="C116" s="1" t="s">
        <v>33</v>
      </c>
      <c r="D116" s="21" t="s">
        <v>98</v>
      </c>
      <c r="E116" s="21"/>
      <c r="F116" s="5">
        <v>0</v>
      </c>
      <c r="G116" s="5">
        <v>0</v>
      </c>
      <c r="H116" s="28">
        <f t="shared" si="2"/>
        <v>0</v>
      </c>
      <c r="I116" s="28"/>
      <c r="J116" s="26"/>
      <c r="K116" s="26"/>
      <c r="L116" s="26"/>
      <c r="M116" s="26"/>
      <c r="N116" s="22"/>
    </row>
    <row r="117" spans="1:14" x14ac:dyDescent="0.25">
      <c r="A117" s="28">
        <f t="shared" si="3"/>
        <v>108</v>
      </c>
      <c r="B117" s="1">
        <v>2026</v>
      </c>
      <c r="C117" s="1" t="s">
        <v>29</v>
      </c>
      <c r="D117" s="21" t="s">
        <v>99</v>
      </c>
      <c r="E117" s="21"/>
      <c r="F117" s="5">
        <v>0</v>
      </c>
      <c r="G117" s="5">
        <v>0</v>
      </c>
      <c r="H117" s="28">
        <f t="shared" si="2"/>
        <v>0</v>
      </c>
      <c r="I117" s="28"/>
      <c r="J117" s="26"/>
      <c r="K117" s="26"/>
      <c r="L117" s="26"/>
      <c r="M117" s="26"/>
      <c r="N117" s="22"/>
    </row>
    <row r="118" spans="1:14" x14ac:dyDescent="0.25">
      <c r="A118" s="28">
        <f t="shared" si="3"/>
        <v>109</v>
      </c>
      <c r="B118" s="1">
        <v>2026</v>
      </c>
      <c r="C118" s="1" t="s">
        <v>33</v>
      </c>
      <c r="D118" s="2" t="s">
        <v>100</v>
      </c>
      <c r="E118" s="21"/>
      <c r="F118" s="5">
        <v>0</v>
      </c>
      <c r="G118" s="5">
        <v>0</v>
      </c>
      <c r="H118" s="28">
        <f t="shared" ref="H118:H175" si="5">+G118+F118+E118</f>
        <v>0</v>
      </c>
      <c r="I118" s="28"/>
      <c r="J118" s="26"/>
      <c r="K118" s="26"/>
      <c r="L118" s="26"/>
      <c r="M118" s="26"/>
      <c r="N118" s="22"/>
    </row>
    <row r="119" spans="1:14" x14ac:dyDescent="0.25">
      <c r="A119" s="28">
        <f t="shared" si="3"/>
        <v>110</v>
      </c>
      <c r="B119" s="1">
        <v>2026</v>
      </c>
      <c r="C119" s="1" t="s">
        <v>29</v>
      </c>
      <c r="D119" s="2" t="s">
        <v>101</v>
      </c>
      <c r="E119" s="21"/>
      <c r="F119" s="5">
        <v>0</v>
      </c>
      <c r="G119" s="5">
        <v>0</v>
      </c>
      <c r="H119" s="28">
        <f t="shared" si="5"/>
        <v>0</v>
      </c>
      <c r="I119" s="28"/>
      <c r="J119" s="26"/>
      <c r="K119" s="26"/>
      <c r="L119" s="26"/>
      <c r="M119" s="26"/>
      <c r="N119" s="22"/>
    </row>
    <row r="120" spans="1:14" x14ac:dyDescent="0.25">
      <c r="A120" s="28">
        <f t="shared" si="3"/>
        <v>111</v>
      </c>
      <c r="B120" s="1">
        <v>2026</v>
      </c>
      <c r="C120" s="1" t="s">
        <v>33</v>
      </c>
      <c r="D120" s="2" t="s">
        <v>102</v>
      </c>
      <c r="E120" s="21"/>
      <c r="F120" s="5">
        <v>0</v>
      </c>
      <c r="G120" s="5">
        <v>0</v>
      </c>
      <c r="H120" s="28">
        <f t="shared" si="5"/>
        <v>0</v>
      </c>
      <c r="I120" s="28"/>
      <c r="J120" s="26"/>
      <c r="K120" s="26"/>
      <c r="L120" s="26"/>
      <c r="M120" s="26"/>
      <c r="N120" s="22"/>
    </row>
    <row r="121" spans="1:14" x14ac:dyDescent="0.25">
      <c r="A121" s="28">
        <f t="shared" si="3"/>
        <v>112</v>
      </c>
      <c r="B121" s="1">
        <v>2026</v>
      </c>
      <c r="C121" s="1" t="s">
        <v>33</v>
      </c>
      <c r="D121" s="53" t="s">
        <v>103</v>
      </c>
      <c r="E121" s="21"/>
      <c r="F121" s="5">
        <v>2</v>
      </c>
      <c r="G121" s="5">
        <v>20</v>
      </c>
      <c r="H121" s="28">
        <f t="shared" si="5"/>
        <v>22</v>
      </c>
      <c r="I121" s="28"/>
      <c r="J121" s="26"/>
      <c r="K121" s="26"/>
      <c r="L121" s="26"/>
      <c r="M121" s="26"/>
      <c r="N121" s="22"/>
    </row>
    <row r="122" spans="1:14" x14ac:dyDescent="0.25">
      <c r="A122" s="28">
        <f t="shared" si="3"/>
        <v>113</v>
      </c>
      <c r="B122" s="1">
        <v>2026</v>
      </c>
      <c r="C122" s="1" t="s">
        <v>29</v>
      </c>
      <c r="D122" s="62" t="s">
        <v>294</v>
      </c>
      <c r="E122" s="21"/>
      <c r="F122" s="5">
        <v>0</v>
      </c>
      <c r="G122" s="5">
        <v>0</v>
      </c>
      <c r="H122" s="28">
        <f t="shared" si="5"/>
        <v>0</v>
      </c>
      <c r="I122" s="28"/>
      <c r="J122" s="26"/>
      <c r="K122" s="26"/>
      <c r="L122" s="26"/>
      <c r="M122" s="26"/>
      <c r="N122" s="22"/>
    </row>
    <row r="123" spans="1:14" x14ac:dyDescent="0.25">
      <c r="A123" s="28">
        <f t="shared" si="3"/>
        <v>114</v>
      </c>
      <c r="B123" s="1">
        <v>2026</v>
      </c>
      <c r="C123" s="1" t="s">
        <v>29</v>
      </c>
      <c r="D123" s="2" t="s">
        <v>104</v>
      </c>
      <c r="E123" s="21"/>
      <c r="F123" s="5">
        <v>0</v>
      </c>
      <c r="G123" s="5">
        <v>2</v>
      </c>
      <c r="H123" s="28">
        <f t="shared" si="5"/>
        <v>2</v>
      </c>
      <c r="I123" s="45"/>
      <c r="J123" s="26"/>
      <c r="K123" s="26"/>
      <c r="L123" s="26"/>
      <c r="M123" s="26"/>
      <c r="N123" s="22"/>
    </row>
    <row r="124" spans="1:14" x14ac:dyDescent="0.25">
      <c r="A124" s="28">
        <f t="shared" si="3"/>
        <v>115</v>
      </c>
      <c r="B124" s="1">
        <v>2026</v>
      </c>
      <c r="C124" s="1" t="s">
        <v>29</v>
      </c>
      <c r="D124" s="2" t="s">
        <v>105</v>
      </c>
      <c r="E124" s="21"/>
      <c r="F124" s="5">
        <v>0</v>
      </c>
      <c r="G124" s="5">
        <v>0</v>
      </c>
      <c r="H124" s="28">
        <f t="shared" si="5"/>
        <v>0</v>
      </c>
      <c r="I124" s="45"/>
      <c r="J124" s="26"/>
      <c r="K124" s="26"/>
      <c r="L124" s="26"/>
      <c r="M124" s="26"/>
      <c r="N124" s="22"/>
    </row>
    <row r="125" spans="1:14" x14ac:dyDescent="0.25">
      <c r="A125" s="28">
        <f t="shared" si="3"/>
        <v>116</v>
      </c>
      <c r="B125" s="1">
        <v>2026</v>
      </c>
      <c r="C125" s="1" t="s">
        <v>29</v>
      </c>
      <c r="D125" s="60" t="s">
        <v>298</v>
      </c>
      <c r="E125" s="21"/>
      <c r="F125" s="5">
        <v>0</v>
      </c>
      <c r="G125" s="5">
        <v>0</v>
      </c>
      <c r="H125" s="28">
        <f t="shared" si="5"/>
        <v>0</v>
      </c>
      <c r="I125" s="45"/>
      <c r="J125" s="26"/>
      <c r="K125" s="26"/>
      <c r="L125" s="26"/>
      <c r="M125" s="26"/>
      <c r="N125" s="22"/>
    </row>
    <row r="126" spans="1:14" x14ac:dyDescent="0.25">
      <c r="A126" s="28">
        <f t="shared" ref="A126:A170" si="6">A125+1</f>
        <v>117</v>
      </c>
      <c r="B126" s="1">
        <v>2026</v>
      </c>
      <c r="C126" s="1" t="s">
        <v>29</v>
      </c>
      <c r="D126" s="2" t="s">
        <v>106</v>
      </c>
      <c r="E126" s="21"/>
      <c r="F126" s="5">
        <v>3</v>
      </c>
      <c r="G126" s="5">
        <v>16</v>
      </c>
      <c r="H126" s="28">
        <f t="shared" si="5"/>
        <v>19</v>
      </c>
      <c r="I126" s="45"/>
      <c r="J126" s="26"/>
      <c r="K126" s="26"/>
      <c r="L126" s="26"/>
      <c r="M126" s="26"/>
      <c r="N126" s="22"/>
    </row>
    <row r="127" spans="1:14" x14ac:dyDescent="0.25">
      <c r="A127" s="28">
        <f t="shared" si="6"/>
        <v>118</v>
      </c>
      <c r="B127" s="1">
        <v>2026</v>
      </c>
      <c r="C127" s="1" t="s">
        <v>29</v>
      </c>
      <c r="D127" s="2" t="s">
        <v>303</v>
      </c>
      <c r="E127" s="21"/>
      <c r="F127" s="5">
        <v>0</v>
      </c>
      <c r="G127" s="5">
        <v>1</v>
      </c>
      <c r="H127" s="28">
        <f t="shared" si="5"/>
        <v>1</v>
      </c>
      <c r="I127" s="28"/>
      <c r="J127" s="26"/>
      <c r="K127" s="26"/>
      <c r="L127" s="26"/>
      <c r="M127" s="26"/>
      <c r="N127" s="22"/>
    </row>
    <row r="128" spans="1:14" x14ac:dyDescent="0.25">
      <c r="A128" s="28">
        <f t="shared" si="6"/>
        <v>119</v>
      </c>
      <c r="B128" s="51">
        <v>2026</v>
      </c>
      <c r="C128" s="1" t="s">
        <v>29</v>
      </c>
      <c r="D128" s="2" t="s">
        <v>107</v>
      </c>
      <c r="E128" s="21"/>
      <c r="F128" s="5">
        <v>1</v>
      </c>
      <c r="G128" s="5">
        <v>1</v>
      </c>
      <c r="H128" s="28">
        <f t="shared" si="5"/>
        <v>2</v>
      </c>
      <c r="I128" s="28"/>
      <c r="J128" s="26"/>
      <c r="K128" s="26"/>
      <c r="L128" s="26"/>
      <c r="M128" s="26"/>
      <c r="N128" s="22"/>
    </row>
    <row r="129" spans="1:14" x14ac:dyDescent="0.25">
      <c r="A129" s="28">
        <f t="shared" si="6"/>
        <v>120</v>
      </c>
      <c r="B129" s="1">
        <v>2026</v>
      </c>
      <c r="C129" s="1" t="s">
        <v>29</v>
      </c>
      <c r="D129" s="2" t="s">
        <v>108</v>
      </c>
      <c r="E129" s="21"/>
      <c r="F129" s="5">
        <v>0</v>
      </c>
      <c r="G129" s="5">
        <v>0</v>
      </c>
      <c r="H129" s="28">
        <f t="shared" si="5"/>
        <v>0</v>
      </c>
      <c r="I129" s="28"/>
      <c r="J129" s="26"/>
      <c r="K129" s="26"/>
      <c r="L129" s="26"/>
      <c r="M129" s="26"/>
      <c r="N129" s="22"/>
    </row>
    <row r="130" spans="1:14" x14ac:dyDescent="0.25">
      <c r="A130" s="28">
        <f t="shared" si="6"/>
        <v>121</v>
      </c>
      <c r="B130" s="1">
        <v>2026</v>
      </c>
      <c r="C130" s="1" t="s">
        <v>29</v>
      </c>
      <c r="D130" s="2" t="s">
        <v>109</v>
      </c>
      <c r="E130" s="21"/>
      <c r="F130" s="5">
        <v>0</v>
      </c>
      <c r="G130" s="5">
        <v>0</v>
      </c>
      <c r="H130" s="28">
        <f t="shared" si="5"/>
        <v>0</v>
      </c>
      <c r="I130" s="28"/>
      <c r="J130" s="26"/>
      <c r="K130" s="26"/>
      <c r="L130" s="26"/>
      <c r="M130" s="26"/>
      <c r="N130" s="22"/>
    </row>
    <row r="131" spans="1:14" x14ac:dyDescent="0.25">
      <c r="A131" s="28">
        <f t="shared" si="6"/>
        <v>122</v>
      </c>
      <c r="B131" s="1">
        <v>2026</v>
      </c>
      <c r="C131" s="1" t="s">
        <v>33</v>
      </c>
      <c r="D131" s="75" t="s">
        <v>332</v>
      </c>
      <c r="E131" s="21"/>
      <c r="F131" s="5">
        <v>0</v>
      </c>
      <c r="G131" s="5">
        <v>1</v>
      </c>
      <c r="H131" s="28"/>
      <c r="I131" s="28"/>
      <c r="J131" s="26"/>
      <c r="K131" s="26"/>
      <c r="L131" s="26"/>
      <c r="M131" s="26"/>
      <c r="N131" s="22"/>
    </row>
    <row r="132" spans="1:14" x14ac:dyDescent="0.25">
      <c r="A132" s="28">
        <f t="shared" si="6"/>
        <v>123</v>
      </c>
      <c r="B132" s="1">
        <v>2026</v>
      </c>
      <c r="C132" s="1" t="s">
        <v>29</v>
      </c>
      <c r="D132" s="2" t="s">
        <v>279</v>
      </c>
      <c r="E132" s="21"/>
      <c r="F132" s="5">
        <v>0</v>
      </c>
      <c r="G132" s="5">
        <v>2</v>
      </c>
      <c r="H132" s="28">
        <f t="shared" si="5"/>
        <v>2</v>
      </c>
      <c r="I132" s="45"/>
      <c r="J132" s="26"/>
      <c r="K132" s="26"/>
      <c r="L132" s="26"/>
      <c r="M132" s="26"/>
      <c r="N132" s="22"/>
    </row>
    <row r="133" spans="1:14" x14ac:dyDescent="0.25">
      <c r="A133" s="28">
        <f t="shared" si="6"/>
        <v>124</v>
      </c>
      <c r="B133" s="1">
        <v>2026</v>
      </c>
      <c r="C133" s="1" t="s">
        <v>29</v>
      </c>
      <c r="D133" s="2" t="s">
        <v>110</v>
      </c>
      <c r="E133" s="21"/>
      <c r="F133" s="5">
        <v>0</v>
      </c>
      <c r="G133" s="5">
        <v>10</v>
      </c>
      <c r="H133" s="28">
        <f t="shared" si="5"/>
        <v>10</v>
      </c>
      <c r="I133" s="45"/>
      <c r="J133" s="26"/>
      <c r="K133" s="26"/>
      <c r="L133" s="26"/>
      <c r="M133" s="26"/>
      <c r="N133" s="22"/>
    </row>
    <row r="134" spans="1:14" x14ac:dyDescent="0.25">
      <c r="A134" s="28">
        <f t="shared" si="6"/>
        <v>125</v>
      </c>
      <c r="B134" s="1">
        <v>2026</v>
      </c>
      <c r="C134" s="1" t="s">
        <v>29</v>
      </c>
      <c r="D134" s="2" t="s">
        <v>111</v>
      </c>
      <c r="E134" s="21"/>
      <c r="F134" s="5">
        <v>0</v>
      </c>
      <c r="G134" s="5">
        <v>10</v>
      </c>
      <c r="H134" s="28">
        <f t="shared" si="5"/>
        <v>10</v>
      </c>
      <c r="I134" s="45"/>
      <c r="J134" s="26"/>
      <c r="K134" s="26"/>
      <c r="L134" s="26"/>
      <c r="M134" s="26"/>
      <c r="N134" s="22"/>
    </row>
    <row r="135" spans="1:14" x14ac:dyDescent="0.25">
      <c r="A135" s="28">
        <f t="shared" si="6"/>
        <v>126</v>
      </c>
      <c r="B135" s="1">
        <v>2026</v>
      </c>
      <c r="C135" s="1" t="s">
        <v>33</v>
      </c>
      <c r="D135" s="2" t="s">
        <v>112</v>
      </c>
      <c r="E135" s="21"/>
      <c r="F135" s="5">
        <v>0</v>
      </c>
      <c r="G135" s="5">
        <v>0</v>
      </c>
      <c r="H135" s="28">
        <f t="shared" si="5"/>
        <v>0</v>
      </c>
      <c r="I135" s="28"/>
      <c r="J135" s="26"/>
      <c r="K135" s="26"/>
      <c r="L135" s="26"/>
      <c r="M135" s="26"/>
      <c r="N135" s="22"/>
    </row>
    <row r="136" spans="1:14" x14ac:dyDescent="0.25">
      <c r="A136" s="28">
        <f t="shared" si="6"/>
        <v>127</v>
      </c>
      <c r="B136" s="1">
        <v>2026</v>
      </c>
      <c r="C136" s="1" t="s">
        <v>29</v>
      </c>
      <c r="D136" s="2" t="s">
        <v>113</v>
      </c>
      <c r="E136" s="21"/>
      <c r="F136" s="5">
        <v>2</v>
      </c>
      <c r="G136" s="5">
        <v>13</v>
      </c>
      <c r="H136" s="28">
        <f t="shared" si="5"/>
        <v>15</v>
      </c>
      <c r="I136" s="28"/>
      <c r="J136" s="26"/>
      <c r="K136" s="26"/>
      <c r="L136" s="26"/>
      <c r="M136" s="26"/>
      <c r="N136" s="22"/>
    </row>
    <row r="137" spans="1:14" x14ac:dyDescent="0.25">
      <c r="A137" s="28">
        <f t="shared" si="6"/>
        <v>128</v>
      </c>
      <c r="B137" s="1">
        <v>2026</v>
      </c>
      <c r="C137" s="1" t="s">
        <v>29</v>
      </c>
      <c r="D137" s="60" t="s">
        <v>301</v>
      </c>
      <c r="E137" s="21"/>
      <c r="F137" s="5">
        <v>0</v>
      </c>
      <c r="G137" s="5">
        <v>0</v>
      </c>
      <c r="H137" s="28">
        <f t="shared" si="5"/>
        <v>0</v>
      </c>
      <c r="I137" s="28"/>
      <c r="J137" s="26"/>
      <c r="K137" s="26"/>
      <c r="L137" s="26"/>
      <c r="M137" s="26"/>
      <c r="N137" s="22"/>
    </row>
    <row r="138" spans="1:14" x14ac:dyDescent="0.25">
      <c r="A138" s="28">
        <f t="shared" si="6"/>
        <v>129</v>
      </c>
      <c r="B138" s="1">
        <v>2026</v>
      </c>
      <c r="C138" s="1" t="s">
        <v>29</v>
      </c>
      <c r="D138" s="2" t="s">
        <v>114</v>
      </c>
      <c r="E138" s="21"/>
      <c r="F138" s="5">
        <v>0</v>
      </c>
      <c r="G138" s="5">
        <v>0</v>
      </c>
      <c r="H138" s="28">
        <f t="shared" si="5"/>
        <v>0</v>
      </c>
      <c r="I138" s="28"/>
      <c r="J138" s="26"/>
      <c r="K138" s="26"/>
      <c r="L138" s="26"/>
      <c r="M138" s="26"/>
      <c r="N138" s="22"/>
    </row>
    <row r="139" spans="1:14" x14ac:dyDescent="0.25">
      <c r="A139" s="28">
        <f t="shared" si="6"/>
        <v>130</v>
      </c>
      <c r="B139" s="1">
        <v>2026</v>
      </c>
      <c r="C139" s="1" t="s">
        <v>33</v>
      </c>
      <c r="D139" s="2" t="s">
        <v>115</v>
      </c>
      <c r="E139" s="21"/>
      <c r="F139" s="5">
        <v>0</v>
      </c>
      <c r="G139" s="5">
        <v>0</v>
      </c>
      <c r="H139" s="28">
        <f t="shared" si="5"/>
        <v>0</v>
      </c>
      <c r="I139" s="28"/>
      <c r="J139" s="26"/>
      <c r="K139" s="26"/>
      <c r="L139" s="26"/>
      <c r="M139" s="26"/>
      <c r="N139" s="22"/>
    </row>
    <row r="140" spans="1:14" x14ac:dyDescent="0.25">
      <c r="A140" s="28">
        <f t="shared" si="6"/>
        <v>131</v>
      </c>
      <c r="B140" s="1">
        <v>2026</v>
      </c>
      <c r="C140" s="1" t="s">
        <v>29</v>
      </c>
      <c r="D140" s="67" t="s">
        <v>299</v>
      </c>
      <c r="E140" s="21"/>
      <c r="F140" s="5">
        <v>0</v>
      </c>
      <c r="G140" s="5">
        <v>0</v>
      </c>
      <c r="H140" s="28">
        <f t="shared" si="5"/>
        <v>0</v>
      </c>
      <c r="I140" s="28"/>
      <c r="J140" s="26"/>
      <c r="K140" s="26"/>
      <c r="L140" s="26"/>
      <c r="M140" s="26"/>
      <c r="N140" s="22"/>
    </row>
    <row r="141" spans="1:14" x14ac:dyDescent="0.25">
      <c r="A141" s="28">
        <f t="shared" si="6"/>
        <v>132</v>
      </c>
      <c r="B141" s="1">
        <v>2026</v>
      </c>
      <c r="C141" s="1" t="s">
        <v>33</v>
      </c>
      <c r="D141" s="2" t="s">
        <v>116</v>
      </c>
      <c r="E141" s="21"/>
      <c r="F141" s="5">
        <v>2</v>
      </c>
      <c r="G141" s="5">
        <v>17</v>
      </c>
      <c r="H141" s="28">
        <f t="shared" si="5"/>
        <v>19</v>
      </c>
      <c r="I141" s="28"/>
      <c r="J141" s="26"/>
      <c r="K141" s="26"/>
      <c r="L141" s="26"/>
      <c r="M141" s="26"/>
      <c r="N141" s="22"/>
    </row>
    <row r="142" spans="1:14" x14ac:dyDescent="0.25">
      <c r="A142" s="28">
        <f t="shared" si="6"/>
        <v>133</v>
      </c>
      <c r="B142" s="1">
        <v>2026</v>
      </c>
      <c r="C142" s="1" t="s">
        <v>29</v>
      </c>
      <c r="D142" s="2" t="s">
        <v>117</v>
      </c>
      <c r="E142" s="21"/>
      <c r="F142" s="5">
        <v>0</v>
      </c>
      <c r="G142" s="5">
        <v>0</v>
      </c>
      <c r="H142" s="28">
        <f t="shared" si="5"/>
        <v>0</v>
      </c>
      <c r="I142" s="28"/>
      <c r="J142" s="26"/>
      <c r="K142" s="26"/>
      <c r="L142" s="26"/>
      <c r="M142" s="26"/>
      <c r="N142" s="22"/>
    </row>
    <row r="143" spans="1:14" x14ac:dyDescent="0.25">
      <c r="A143" s="28">
        <f t="shared" si="6"/>
        <v>134</v>
      </c>
      <c r="B143" s="1">
        <v>2026</v>
      </c>
      <c r="C143" s="1" t="s">
        <v>29</v>
      </c>
      <c r="D143" s="2" t="s">
        <v>276</v>
      </c>
      <c r="E143" s="21"/>
      <c r="F143" s="5">
        <v>0</v>
      </c>
      <c r="G143" s="5">
        <v>0</v>
      </c>
      <c r="H143" s="28">
        <f t="shared" si="5"/>
        <v>0</v>
      </c>
      <c r="I143" s="28"/>
      <c r="J143" s="26"/>
      <c r="K143" s="26"/>
      <c r="L143" s="26"/>
      <c r="M143" s="26"/>
      <c r="N143" s="22"/>
    </row>
    <row r="144" spans="1:14" x14ac:dyDescent="0.25">
      <c r="A144" s="28">
        <f t="shared" si="6"/>
        <v>135</v>
      </c>
      <c r="B144" s="1">
        <v>2026</v>
      </c>
      <c r="C144" s="1" t="s">
        <v>29</v>
      </c>
      <c r="D144" s="2" t="s">
        <v>118</v>
      </c>
      <c r="E144" s="21"/>
      <c r="F144" s="5">
        <v>0</v>
      </c>
      <c r="G144" s="5">
        <v>11</v>
      </c>
      <c r="H144" s="28">
        <f t="shared" si="5"/>
        <v>11</v>
      </c>
      <c r="I144" s="28"/>
      <c r="J144" s="26"/>
      <c r="K144" s="26"/>
      <c r="L144" s="26"/>
      <c r="M144" s="26"/>
      <c r="N144" s="22"/>
    </row>
    <row r="145" spans="1:14" x14ac:dyDescent="0.25">
      <c r="A145" s="28">
        <f t="shared" si="6"/>
        <v>136</v>
      </c>
      <c r="B145" s="1">
        <v>2026</v>
      </c>
      <c r="C145" s="1" t="s">
        <v>29</v>
      </c>
      <c r="D145" s="2" t="s">
        <v>119</v>
      </c>
      <c r="E145" s="21"/>
      <c r="F145" s="5">
        <v>2</v>
      </c>
      <c r="G145" s="5">
        <v>16</v>
      </c>
      <c r="H145" s="28">
        <f t="shared" si="5"/>
        <v>18</v>
      </c>
      <c r="I145" s="28"/>
      <c r="J145" s="26"/>
      <c r="K145" s="26"/>
      <c r="L145" s="26"/>
      <c r="M145" s="26"/>
      <c r="N145" s="22"/>
    </row>
    <row r="146" spans="1:14" x14ac:dyDescent="0.25">
      <c r="A146" s="28">
        <f t="shared" si="6"/>
        <v>137</v>
      </c>
      <c r="B146" s="1">
        <v>2026</v>
      </c>
      <c r="C146" s="1" t="s">
        <v>29</v>
      </c>
      <c r="D146" s="2" t="s">
        <v>120</v>
      </c>
      <c r="E146" s="21"/>
      <c r="F146" s="5">
        <v>0</v>
      </c>
      <c r="G146" s="5">
        <v>0</v>
      </c>
      <c r="H146" s="28">
        <f t="shared" si="5"/>
        <v>0</v>
      </c>
      <c r="I146" s="28"/>
      <c r="J146" s="26"/>
      <c r="K146" s="26"/>
      <c r="L146" s="26"/>
      <c r="M146" s="26"/>
      <c r="N146" s="22"/>
    </row>
    <row r="147" spans="1:14" x14ac:dyDescent="0.25">
      <c r="A147" s="28">
        <f t="shared" si="6"/>
        <v>138</v>
      </c>
      <c r="B147" s="1">
        <v>2026</v>
      </c>
      <c r="C147" s="1" t="s">
        <v>33</v>
      </c>
      <c r="D147" s="2" t="s">
        <v>121</v>
      </c>
      <c r="E147" s="21"/>
      <c r="F147" s="5">
        <v>0</v>
      </c>
      <c r="G147" s="5">
        <v>0</v>
      </c>
      <c r="H147" s="28">
        <f t="shared" si="5"/>
        <v>0</v>
      </c>
      <c r="I147" s="28"/>
      <c r="J147" s="26"/>
      <c r="K147" s="26"/>
      <c r="L147" s="26"/>
      <c r="M147" s="26"/>
      <c r="N147" s="22"/>
    </row>
    <row r="148" spans="1:14" x14ac:dyDescent="0.25">
      <c r="A148" s="28">
        <f t="shared" si="6"/>
        <v>139</v>
      </c>
      <c r="B148" s="1">
        <v>2026</v>
      </c>
      <c r="C148" s="1" t="s">
        <v>29</v>
      </c>
      <c r="D148" s="2" t="s">
        <v>291</v>
      </c>
      <c r="E148" s="21"/>
      <c r="F148" s="5">
        <v>0</v>
      </c>
      <c r="G148" s="5">
        <v>0</v>
      </c>
      <c r="H148" s="28">
        <f t="shared" si="5"/>
        <v>0</v>
      </c>
      <c r="I148" s="28"/>
      <c r="J148" s="26"/>
      <c r="K148" s="26"/>
      <c r="L148" s="26"/>
      <c r="M148" s="26"/>
      <c r="N148" s="22"/>
    </row>
    <row r="149" spans="1:14" x14ac:dyDescent="0.25">
      <c r="A149" s="28">
        <f t="shared" si="6"/>
        <v>140</v>
      </c>
      <c r="B149" s="1">
        <v>2026</v>
      </c>
      <c r="C149" s="1" t="s">
        <v>29</v>
      </c>
      <c r="D149" s="2" t="s">
        <v>122</v>
      </c>
      <c r="E149" s="21"/>
      <c r="F149" s="5">
        <v>4</v>
      </c>
      <c r="G149" s="5">
        <v>5</v>
      </c>
      <c r="H149" s="28">
        <f t="shared" si="5"/>
        <v>9</v>
      </c>
      <c r="I149" s="28"/>
      <c r="J149" s="26"/>
      <c r="K149" s="26"/>
      <c r="L149" s="26"/>
      <c r="M149" s="26"/>
      <c r="N149" s="22"/>
    </row>
    <row r="150" spans="1:14" x14ac:dyDescent="0.25">
      <c r="A150" s="28">
        <f t="shared" si="6"/>
        <v>141</v>
      </c>
      <c r="B150" s="1">
        <v>2026</v>
      </c>
      <c r="C150" s="1" t="s">
        <v>29</v>
      </c>
      <c r="D150" s="2" t="s">
        <v>123</v>
      </c>
      <c r="E150" s="21"/>
      <c r="F150" s="5">
        <v>0</v>
      </c>
      <c r="G150" s="5">
        <v>0</v>
      </c>
      <c r="H150" s="28">
        <f t="shared" si="5"/>
        <v>0</v>
      </c>
      <c r="I150" s="28"/>
      <c r="J150" s="26"/>
      <c r="K150" s="26"/>
      <c r="L150" s="26"/>
      <c r="M150" s="26"/>
      <c r="N150" s="22"/>
    </row>
    <row r="151" spans="1:14" x14ac:dyDescent="0.25">
      <c r="A151" s="28">
        <f t="shared" si="6"/>
        <v>142</v>
      </c>
      <c r="B151" s="1">
        <v>2026</v>
      </c>
      <c r="C151" s="1" t="s">
        <v>29</v>
      </c>
      <c r="D151" s="2" t="s">
        <v>124</v>
      </c>
      <c r="E151" s="21"/>
      <c r="F151" s="5">
        <v>4</v>
      </c>
      <c r="G151" s="5">
        <v>20</v>
      </c>
      <c r="H151" s="28">
        <f t="shared" si="5"/>
        <v>24</v>
      </c>
      <c r="I151" s="28"/>
      <c r="J151" s="26"/>
      <c r="K151" s="26"/>
      <c r="L151" s="26"/>
      <c r="M151" s="26"/>
      <c r="N151" s="22"/>
    </row>
    <row r="152" spans="1:14" x14ac:dyDescent="0.25">
      <c r="A152" s="28">
        <f t="shared" si="6"/>
        <v>143</v>
      </c>
      <c r="B152" s="1">
        <v>2026</v>
      </c>
      <c r="C152" s="1" t="s">
        <v>29</v>
      </c>
      <c r="D152" s="2" t="s">
        <v>125</v>
      </c>
      <c r="E152" s="21"/>
      <c r="F152" s="5">
        <v>0</v>
      </c>
      <c r="G152" s="5">
        <v>0</v>
      </c>
      <c r="H152" s="28">
        <f t="shared" si="5"/>
        <v>0</v>
      </c>
      <c r="I152" s="28"/>
      <c r="J152" s="26"/>
      <c r="K152" s="26"/>
      <c r="L152" s="26"/>
      <c r="M152" s="26"/>
      <c r="N152" s="22"/>
    </row>
    <row r="153" spans="1:14" x14ac:dyDescent="0.25">
      <c r="A153" s="28">
        <f t="shared" si="6"/>
        <v>144</v>
      </c>
      <c r="B153" s="1">
        <v>2026</v>
      </c>
      <c r="C153" s="1" t="s">
        <v>29</v>
      </c>
      <c r="D153" s="64" t="s">
        <v>310</v>
      </c>
      <c r="E153" s="21"/>
      <c r="F153" s="5">
        <v>0</v>
      </c>
      <c r="G153" s="5">
        <v>0</v>
      </c>
      <c r="H153" s="28">
        <f t="shared" si="5"/>
        <v>0</v>
      </c>
      <c r="I153" s="28"/>
      <c r="J153" s="26"/>
      <c r="K153" s="26"/>
      <c r="L153" s="26"/>
      <c r="M153" s="26"/>
      <c r="N153" s="22"/>
    </row>
    <row r="154" spans="1:14" x14ac:dyDescent="0.25">
      <c r="A154" s="28">
        <f t="shared" si="6"/>
        <v>145</v>
      </c>
      <c r="B154" s="1">
        <v>2026</v>
      </c>
      <c r="C154" s="1" t="s">
        <v>33</v>
      </c>
      <c r="D154" s="2" t="s">
        <v>126</v>
      </c>
      <c r="E154" s="21"/>
      <c r="F154" s="5">
        <v>1</v>
      </c>
      <c r="G154" s="5">
        <v>5</v>
      </c>
      <c r="H154" s="28">
        <f t="shared" si="5"/>
        <v>6</v>
      </c>
      <c r="I154" s="28"/>
      <c r="J154" s="26"/>
      <c r="K154" s="26"/>
      <c r="L154" s="26"/>
      <c r="M154" s="26"/>
      <c r="N154" s="22"/>
    </row>
    <row r="155" spans="1:14" x14ac:dyDescent="0.25">
      <c r="A155" s="28">
        <f t="shared" si="6"/>
        <v>146</v>
      </c>
      <c r="B155" s="1">
        <v>2026</v>
      </c>
      <c r="C155" s="51" t="s">
        <v>29</v>
      </c>
      <c r="D155" s="53" t="s">
        <v>127</v>
      </c>
      <c r="E155" s="21"/>
      <c r="F155" s="5">
        <v>1</v>
      </c>
      <c r="G155" s="5">
        <v>14</v>
      </c>
      <c r="H155" s="28">
        <f t="shared" si="5"/>
        <v>15</v>
      </c>
      <c r="I155" s="28"/>
      <c r="J155" s="26"/>
      <c r="K155" s="26"/>
      <c r="L155" s="26"/>
      <c r="M155" s="26"/>
      <c r="N155" s="22"/>
    </row>
    <row r="156" spans="1:14" x14ac:dyDescent="0.25">
      <c r="A156" s="28">
        <f t="shared" si="6"/>
        <v>147</v>
      </c>
      <c r="B156" s="1">
        <v>2026</v>
      </c>
      <c r="C156" s="1" t="s">
        <v>33</v>
      </c>
      <c r="D156" s="2" t="s">
        <v>128</v>
      </c>
      <c r="E156" s="21"/>
      <c r="F156" s="5">
        <v>0</v>
      </c>
      <c r="G156" s="5">
        <v>14</v>
      </c>
      <c r="H156" s="28">
        <f t="shared" si="5"/>
        <v>14</v>
      </c>
      <c r="I156" s="28"/>
      <c r="J156" s="26"/>
      <c r="K156" s="26"/>
      <c r="L156" s="26"/>
      <c r="M156" s="26"/>
      <c r="N156" s="22"/>
    </row>
    <row r="157" spans="1:14" x14ac:dyDescent="0.25">
      <c r="A157" s="28">
        <f t="shared" si="6"/>
        <v>148</v>
      </c>
      <c r="B157" s="1">
        <v>2026</v>
      </c>
      <c r="C157" s="1" t="s">
        <v>33</v>
      </c>
      <c r="D157" s="2" t="s">
        <v>284</v>
      </c>
      <c r="E157" s="21"/>
      <c r="F157" s="5">
        <v>0</v>
      </c>
      <c r="G157" s="5">
        <v>1</v>
      </c>
      <c r="H157" s="28">
        <f t="shared" si="5"/>
        <v>1</v>
      </c>
      <c r="I157" s="28"/>
      <c r="J157" s="26"/>
      <c r="K157" s="26"/>
      <c r="L157" s="26"/>
      <c r="M157" s="26"/>
      <c r="N157" s="22"/>
    </row>
    <row r="158" spans="1:14" x14ac:dyDescent="0.25">
      <c r="A158" s="28">
        <f t="shared" si="6"/>
        <v>149</v>
      </c>
      <c r="B158" s="1">
        <v>2026</v>
      </c>
      <c r="C158" s="1" t="s">
        <v>29</v>
      </c>
      <c r="D158" s="60" t="s">
        <v>321</v>
      </c>
      <c r="E158" s="21"/>
      <c r="F158" s="5">
        <v>0</v>
      </c>
      <c r="G158" s="5">
        <v>0</v>
      </c>
      <c r="H158" s="28">
        <f t="shared" si="5"/>
        <v>0</v>
      </c>
      <c r="I158" s="28"/>
      <c r="J158" s="26"/>
      <c r="K158" s="26"/>
      <c r="L158" s="26"/>
      <c r="M158" s="26"/>
      <c r="N158" s="22"/>
    </row>
    <row r="159" spans="1:14" x14ac:dyDescent="0.25">
      <c r="A159" s="28">
        <f t="shared" si="6"/>
        <v>150</v>
      </c>
      <c r="B159" s="1">
        <v>2026</v>
      </c>
      <c r="C159" s="1" t="s">
        <v>33</v>
      </c>
      <c r="D159" s="2" t="s">
        <v>129</v>
      </c>
      <c r="E159" s="21"/>
      <c r="F159" s="5">
        <v>0</v>
      </c>
      <c r="G159" s="5">
        <v>0</v>
      </c>
      <c r="H159" s="28">
        <f t="shared" si="5"/>
        <v>0</v>
      </c>
      <c r="I159" s="28"/>
      <c r="J159" s="26"/>
      <c r="K159" s="26"/>
      <c r="L159" s="26"/>
      <c r="M159" s="26"/>
      <c r="N159" s="22"/>
    </row>
    <row r="160" spans="1:14" x14ac:dyDescent="0.25">
      <c r="A160" s="28">
        <f t="shared" si="6"/>
        <v>151</v>
      </c>
      <c r="B160" s="1">
        <v>2026</v>
      </c>
      <c r="C160" s="1" t="s">
        <v>29</v>
      </c>
      <c r="D160" s="2" t="s">
        <v>130</v>
      </c>
      <c r="E160" s="21"/>
      <c r="F160" s="5">
        <v>0</v>
      </c>
      <c r="G160" s="5">
        <v>2</v>
      </c>
      <c r="H160" s="28">
        <f t="shared" si="5"/>
        <v>2</v>
      </c>
      <c r="I160" s="28"/>
      <c r="J160" s="26"/>
      <c r="K160" s="26"/>
      <c r="L160" s="26"/>
      <c r="M160" s="26"/>
      <c r="N160" s="22"/>
    </row>
    <row r="161" spans="1:14" x14ac:dyDescent="0.25">
      <c r="A161" s="28">
        <f t="shared" si="6"/>
        <v>152</v>
      </c>
      <c r="B161" s="1">
        <v>2026</v>
      </c>
      <c r="C161" s="1" t="s">
        <v>29</v>
      </c>
      <c r="D161" s="2" t="s">
        <v>131</v>
      </c>
      <c r="E161" s="21"/>
      <c r="F161" s="5">
        <v>0</v>
      </c>
      <c r="G161" s="5">
        <v>0</v>
      </c>
      <c r="H161" s="28">
        <f t="shared" si="5"/>
        <v>0</v>
      </c>
      <c r="I161" s="28"/>
      <c r="J161" s="26"/>
      <c r="K161" s="26"/>
      <c r="L161" s="26"/>
      <c r="M161" s="26"/>
      <c r="N161" s="22"/>
    </row>
    <row r="162" spans="1:14" x14ac:dyDescent="0.25">
      <c r="A162" s="28">
        <f t="shared" si="6"/>
        <v>153</v>
      </c>
      <c r="B162" s="1">
        <v>2026</v>
      </c>
      <c r="C162" s="1" t="s">
        <v>29</v>
      </c>
      <c r="D162" s="76" t="s">
        <v>333</v>
      </c>
      <c r="E162" s="21"/>
      <c r="F162" s="5">
        <v>1</v>
      </c>
      <c r="G162" s="5">
        <v>3</v>
      </c>
      <c r="H162" s="28"/>
      <c r="I162" s="28"/>
      <c r="J162" s="26"/>
      <c r="K162" s="26"/>
      <c r="L162" s="26"/>
      <c r="M162" s="26"/>
      <c r="N162" s="22"/>
    </row>
    <row r="163" spans="1:14" x14ac:dyDescent="0.25">
      <c r="A163" s="28">
        <f t="shared" si="6"/>
        <v>154</v>
      </c>
      <c r="B163" s="1">
        <v>2026</v>
      </c>
      <c r="C163" s="1" t="s">
        <v>29</v>
      </c>
      <c r="D163" s="60" t="s">
        <v>312</v>
      </c>
      <c r="E163" s="21"/>
      <c r="F163" s="5">
        <v>0</v>
      </c>
      <c r="G163" s="5">
        <v>0</v>
      </c>
      <c r="H163" s="28">
        <f t="shared" si="5"/>
        <v>0</v>
      </c>
      <c r="I163" s="28"/>
      <c r="J163" s="26"/>
      <c r="K163" s="26"/>
      <c r="L163" s="26"/>
      <c r="M163" s="26"/>
      <c r="N163" s="22"/>
    </row>
    <row r="164" spans="1:14" x14ac:dyDescent="0.25">
      <c r="A164" s="28">
        <f t="shared" si="6"/>
        <v>155</v>
      </c>
      <c r="B164" s="1">
        <v>2026</v>
      </c>
      <c r="C164" s="1" t="s">
        <v>29</v>
      </c>
      <c r="D164" s="53" t="s">
        <v>132</v>
      </c>
      <c r="E164" s="21"/>
      <c r="F164" s="5">
        <v>1</v>
      </c>
      <c r="G164" s="78">
        <v>10</v>
      </c>
      <c r="H164" s="28">
        <f t="shared" si="5"/>
        <v>11</v>
      </c>
      <c r="I164" s="28"/>
      <c r="J164" s="26"/>
      <c r="K164" s="26"/>
      <c r="L164" s="26"/>
      <c r="M164" s="26"/>
      <c r="N164" s="22"/>
    </row>
    <row r="165" spans="1:14" x14ac:dyDescent="0.25">
      <c r="A165" s="28">
        <f t="shared" si="6"/>
        <v>156</v>
      </c>
      <c r="B165" s="1">
        <v>2026</v>
      </c>
      <c r="C165" s="1" t="s">
        <v>29</v>
      </c>
      <c r="D165" s="53" t="s">
        <v>275</v>
      </c>
      <c r="E165" s="21"/>
      <c r="F165" s="5">
        <v>0</v>
      </c>
      <c r="G165" s="5">
        <v>3</v>
      </c>
      <c r="H165" s="28">
        <f t="shared" si="5"/>
        <v>3</v>
      </c>
      <c r="I165" s="28"/>
      <c r="J165" s="26"/>
      <c r="K165" s="26"/>
      <c r="L165" s="26"/>
      <c r="M165" s="26"/>
      <c r="N165" s="22"/>
    </row>
    <row r="166" spans="1:14" x14ac:dyDescent="0.25">
      <c r="A166" s="28">
        <f t="shared" si="6"/>
        <v>157</v>
      </c>
      <c r="B166" s="1">
        <v>2026</v>
      </c>
      <c r="C166" s="1" t="s">
        <v>29</v>
      </c>
      <c r="D166" s="2" t="s">
        <v>286</v>
      </c>
      <c r="E166" s="21"/>
      <c r="F166" s="5">
        <v>0</v>
      </c>
      <c r="G166" s="5">
        <v>1</v>
      </c>
      <c r="H166" s="28">
        <f t="shared" si="5"/>
        <v>1</v>
      </c>
      <c r="I166" s="28"/>
      <c r="J166" s="26"/>
      <c r="K166" s="26"/>
      <c r="L166" s="26"/>
      <c r="M166" s="26"/>
      <c r="N166" s="22"/>
    </row>
    <row r="167" spans="1:14" x14ac:dyDescent="0.25">
      <c r="A167" s="28">
        <f t="shared" si="6"/>
        <v>158</v>
      </c>
      <c r="B167" s="1">
        <v>2026</v>
      </c>
      <c r="C167" s="1" t="s">
        <v>33</v>
      </c>
      <c r="D167" s="53" t="s">
        <v>133</v>
      </c>
      <c r="E167" s="21"/>
      <c r="F167" s="5">
        <v>3</v>
      </c>
      <c r="G167" s="5">
        <v>5</v>
      </c>
      <c r="H167" s="28">
        <f t="shared" si="5"/>
        <v>8</v>
      </c>
      <c r="I167" s="28"/>
      <c r="J167" s="26"/>
      <c r="K167" s="26"/>
      <c r="L167" s="26"/>
      <c r="M167" s="26"/>
      <c r="N167" s="22"/>
    </row>
    <row r="168" spans="1:14" x14ac:dyDescent="0.25">
      <c r="A168" s="28">
        <f t="shared" si="6"/>
        <v>159</v>
      </c>
      <c r="B168" s="1">
        <v>2026</v>
      </c>
      <c r="C168" s="1" t="s">
        <v>29</v>
      </c>
      <c r="D168" s="53" t="s">
        <v>283</v>
      </c>
      <c r="E168" s="21"/>
      <c r="F168" s="5">
        <v>0</v>
      </c>
      <c r="G168" s="5">
        <v>10</v>
      </c>
      <c r="H168" s="28">
        <f t="shared" si="5"/>
        <v>10</v>
      </c>
      <c r="I168" s="28"/>
      <c r="J168" s="26"/>
      <c r="K168" s="26"/>
      <c r="L168" s="26"/>
      <c r="M168" s="26"/>
      <c r="N168" s="22"/>
    </row>
    <row r="169" spans="1:14" x14ac:dyDescent="0.25">
      <c r="A169" s="28">
        <f t="shared" si="6"/>
        <v>160</v>
      </c>
      <c r="B169" s="1">
        <v>2026</v>
      </c>
      <c r="C169" s="72" t="s">
        <v>350</v>
      </c>
      <c r="D169" s="73" t="s">
        <v>327</v>
      </c>
      <c r="E169" s="21"/>
      <c r="F169" s="5">
        <v>2</v>
      </c>
      <c r="G169" s="5">
        <v>12</v>
      </c>
      <c r="H169" s="28"/>
      <c r="I169" s="28"/>
      <c r="J169" s="26"/>
      <c r="K169" s="26"/>
      <c r="L169" s="26"/>
      <c r="M169" s="26"/>
      <c r="N169" s="22"/>
    </row>
    <row r="170" spans="1:14" x14ac:dyDescent="0.25">
      <c r="A170" s="28">
        <f t="shared" si="6"/>
        <v>161</v>
      </c>
      <c r="B170" s="1">
        <v>2026</v>
      </c>
      <c r="C170" s="1" t="s">
        <v>29</v>
      </c>
      <c r="D170" s="53" t="s">
        <v>268</v>
      </c>
      <c r="E170" s="21"/>
      <c r="F170" s="5">
        <v>3</v>
      </c>
      <c r="G170" s="5">
        <v>14</v>
      </c>
      <c r="H170" s="28">
        <f t="shared" si="5"/>
        <v>17</v>
      </c>
      <c r="I170" s="28"/>
      <c r="J170" s="26"/>
      <c r="K170" s="26"/>
      <c r="L170" s="26"/>
      <c r="M170" s="26"/>
      <c r="N170" s="22"/>
    </row>
    <row r="171" spans="1:14" x14ac:dyDescent="0.25">
      <c r="A171" s="28">
        <f t="shared" ref="A171:A198" si="7">A170+1</f>
        <v>162</v>
      </c>
      <c r="B171" s="1">
        <v>2026</v>
      </c>
      <c r="C171" s="1" t="s">
        <v>33</v>
      </c>
      <c r="D171" s="2" t="s">
        <v>134</v>
      </c>
      <c r="E171" s="21"/>
      <c r="F171" s="5">
        <v>2</v>
      </c>
      <c r="G171" s="5">
        <v>7</v>
      </c>
      <c r="H171" s="28">
        <f t="shared" si="5"/>
        <v>9</v>
      </c>
      <c r="I171" s="28"/>
      <c r="J171" s="26"/>
      <c r="K171" s="26"/>
      <c r="L171" s="26"/>
      <c r="M171" s="26"/>
      <c r="N171" s="22"/>
    </row>
    <row r="172" spans="1:14" x14ac:dyDescent="0.25">
      <c r="A172" s="28">
        <f t="shared" si="7"/>
        <v>163</v>
      </c>
      <c r="B172" s="1">
        <v>2026</v>
      </c>
      <c r="C172" s="1" t="s">
        <v>29</v>
      </c>
      <c r="D172" s="2" t="s">
        <v>135</v>
      </c>
      <c r="E172" s="21"/>
      <c r="F172" s="5">
        <v>0</v>
      </c>
      <c r="G172" s="5">
        <v>0</v>
      </c>
      <c r="H172" s="28">
        <f t="shared" si="5"/>
        <v>0</v>
      </c>
      <c r="I172" s="28"/>
      <c r="J172" s="26"/>
      <c r="K172" s="26"/>
      <c r="L172" s="26"/>
      <c r="M172" s="26"/>
      <c r="N172" s="22"/>
    </row>
    <row r="173" spans="1:14" x14ac:dyDescent="0.25">
      <c r="A173" s="28">
        <f t="shared" si="7"/>
        <v>164</v>
      </c>
      <c r="B173" s="1">
        <v>2026</v>
      </c>
      <c r="C173" s="1" t="s">
        <v>29</v>
      </c>
      <c r="D173" s="2" t="s">
        <v>330</v>
      </c>
      <c r="E173" s="21"/>
      <c r="F173" s="5">
        <v>0</v>
      </c>
      <c r="G173" s="5">
        <v>0</v>
      </c>
      <c r="H173" s="28"/>
      <c r="I173" s="28"/>
      <c r="J173" s="26"/>
      <c r="K173" s="26"/>
      <c r="L173" s="26"/>
      <c r="M173" s="26"/>
      <c r="N173" s="22"/>
    </row>
    <row r="174" spans="1:14" x14ac:dyDescent="0.25">
      <c r="A174" s="28">
        <f t="shared" si="7"/>
        <v>165</v>
      </c>
      <c r="B174" s="1">
        <v>2026</v>
      </c>
      <c r="C174" s="1" t="s">
        <v>29</v>
      </c>
      <c r="D174" s="2" t="s">
        <v>136</v>
      </c>
      <c r="E174" s="21"/>
      <c r="F174" s="5">
        <v>0</v>
      </c>
      <c r="G174" s="5">
        <v>0</v>
      </c>
      <c r="H174" s="28">
        <f t="shared" si="5"/>
        <v>0</v>
      </c>
      <c r="I174" s="45"/>
      <c r="J174" s="26"/>
      <c r="K174" s="26"/>
      <c r="L174" s="26"/>
      <c r="M174" s="26"/>
      <c r="N174" s="22"/>
    </row>
    <row r="175" spans="1:14" x14ac:dyDescent="0.25">
      <c r="A175" s="28">
        <f t="shared" si="7"/>
        <v>166</v>
      </c>
      <c r="B175" s="1">
        <v>2026</v>
      </c>
      <c r="C175" s="1" t="s">
        <v>29</v>
      </c>
      <c r="D175" s="60" t="s">
        <v>322</v>
      </c>
      <c r="E175" s="21"/>
      <c r="F175" s="5">
        <v>0</v>
      </c>
      <c r="G175" s="5">
        <v>0</v>
      </c>
      <c r="H175" s="28">
        <f t="shared" si="5"/>
        <v>0</v>
      </c>
      <c r="I175" s="45"/>
      <c r="J175" s="26"/>
      <c r="K175" s="26"/>
      <c r="L175" s="26"/>
      <c r="M175" s="26"/>
      <c r="N175" s="22"/>
    </row>
    <row r="176" spans="1:14" x14ac:dyDescent="0.25">
      <c r="A176" s="28">
        <f t="shared" si="7"/>
        <v>167</v>
      </c>
      <c r="B176" s="1">
        <v>2026</v>
      </c>
      <c r="C176" s="1" t="s">
        <v>29</v>
      </c>
      <c r="D176" s="60" t="s">
        <v>337</v>
      </c>
      <c r="E176" s="21"/>
      <c r="F176" s="5">
        <v>1</v>
      </c>
      <c r="G176" s="5">
        <v>2</v>
      </c>
      <c r="H176" s="28"/>
      <c r="I176" s="45"/>
      <c r="J176" s="26"/>
      <c r="K176" s="26"/>
      <c r="L176" s="26"/>
      <c r="M176" s="26"/>
      <c r="N176" s="22"/>
    </row>
    <row r="177" spans="1:14" x14ac:dyDescent="0.25">
      <c r="A177" s="28">
        <f t="shared" si="7"/>
        <v>168</v>
      </c>
      <c r="B177" s="1">
        <v>2026</v>
      </c>
      <c r="C177" s="1" t="s">
        <v>29</v>
      </c>
      <c r="D177" s="2" t="s">
        <v>137</v>
      </c>
      <c r="E177" s="21"/>
      <c r="F177" s="5">
        <v>0</v>
      </c>
      <c r="G177" s="5">
        <v>0</v>
      </c>
      <c r="H177" s="28">
        <f t="shared" ref="H177:H198" si="8">+G177+F177+E177</f>
        <v>0</v>
      </c>
      <c r="I177" s="45"/>
      <c r="J177" s="26"/>
      <c r="K177" s="26"/>
      <c r="L177" s="26"/>
      <c r="M177" s="26"/>
      <c r="N177" s="22"/>
    </row>
    <row r="178" spans="1:14" x14ac:dyDescent="0.25">
      <c r="A178" s="28">
        <f t="shared" si="7"/>
        <v>169</v>
      </c>
      <c r="B178" s="1">
        <v>2026</v>
      </c>
      <c r="C178" s="1" t="s">
        <v>33</v>
      </c>
      <c r="D178" s="2" t="s">
        <v>138</v>
      </c>
      <c r="E178" s="21"/>
      <c r="F178" s="5">
        <v>4</v>
      </c>
      <c r="G178" s="5">
        <v>25</v>
      </c>
      <c r="H178" s="28">
        <f t="shared" si="8"/>
        <v>29</v>
      </c>
      <c r="I178" s="45"/>
      <c r="J178" s="26"/>
      <c r="K178" s="26"/>
      <c r="L178" s="26"/>
      <c r="M178" s="26"/>
      <c r="N178" s="22"/>
    </row>
    <row r="179" spans="1:14" x14ac:dyDescent="0.25">
      <c r="A179" s="28">
        <f t="shared" si="7"/>
        <v>170</v>
      </c>
      <c r="B179" s="1">
        <v>2026</v>
      </c>
      <c r="C179" s="1" t="s">
        <v>29</v>
      </c>
      <c r="D179" s="2" t="s">
        <v>139</v>
      </c>
      <c r="E179" s="21"/>
      <c r="F179" s="5">
        <v>0</v>
      </c>
      <c r="G179" s="5">
        <v>0</v>
      </c>
      <c r="H179" s="28">
        <f t="shared" si="8"/>
        <v>0</v>
      </c>
      <c r="I179" s="28"/>
      <c r="J179" s="26"/>
      <c r="K179" s="26"/>
      <c r="L179" s="26"/>
      <c r="M179" s="26"/>
      <c r="N179" s="22"/>
    </row>
    <row r="180" spans="1:14" x14ac:dyDescent="0.25">
      <c r="A180" s="28">
        <f t="shared" si="7"/>
        <v>171</v>
      </c>
      <c r="B180" s="1">
        <v>2026</v>
      </c>
      <c r="C180" s="1" t="s">
        <v>33</v>
      </c>
      <c r="D180" s="6" t="s">
        <v>140</v>
      </c>
      <c r="E180" s="21"/>
      <c r="F180" s="5">
        <v>1</v>
      </c>
      <c r="G180" s="5">
        <v>7</v>
      </c>
      <c r="H180" s="28">
        <f t="shared" si="8"/>
        <v>8</v>
      </c>
      <c r="I180" s="28"/>
      <c r="J180" s="26"/>
      <c r="K180" s="26"/>
      <c r="L180" s="26"/>
      <c r="M180" s="26"/>
      <c r="N180" s="22"/>
    </row>
    <row r="181" spans="1:14" x14ac:dyDescent="0.25">
      <c r="A181" s="28">
        <f t="shared" si="7"/>
        <v>172</v>
      </c>
      <c r="B181" s="1">
        <v>2026</v>
      </c>
      <c r="C181" s="1" t="s">
        <v>33</v>
      </c>
      <c r="D181" s="2" t="s">
        <v>141</v>
      </c>
      <c r="E181" s="21"/>
      <c r="F181" s="5">
        <v>0</v>
      </c>
      <c r="G181" s="5">
        <v>2</v>
      </c>
      <c r="H181" s="28">
        <f t="shared" si="8"/>
        <v>2</v>
      </c>
      <c r="I181" s="28"/>
      <c r="J181" s="26"/>
      <c r="K181" s="26"/>
      <c r="L181" s="26"/>
      <c r="M181" s="26"/>
      <c r="N181" s="22"/>
    </row>
    <row r="182" spans="1:14" x14ac:dyDescent="0.25">
      <c r="A182" s="28">
        <f t="shared" si="7"/>
        <v>173</v>
      </c>
      <c r="B182" s="1">
        <v>2026</v>
      </c>
      <c r="C182" s="1" t="s">
        <v>29</v>
      </c>
      <c r="D182" s="2" t="s">
        <v>314</v>
      </c>
      <c r="E182" s="21"/>
      <c r="F182" s="5">
        <v>1</v>
      </c>
      <c r="G182" s="78">
        <v>10</v>
      </c>
      <c r="H182" s="28">
        <f t="shared" si="8"/>
        <v>11</v>
      </c>
      <c r="I182" s="28"/>
      <c r="J182" s="26"/>
      <c r="K182" s="26"/>
      <c r="L182" s="26"/>
      <c r="M182" s="26"/>
      <c r="N182" s="22"/>
    </row>
    <row r="183" spans="1:14" x14ac:dyDescent="0.25">
      <c r="A183" s="28">
        <f t="shared" si="7"/>
        <v>174</v>
      </c>
      <c r="B183" s="1">
        <v>2026</v>
      </c>
      <c r="C183" s="1" t="s">
        <v>29</v>
      </c>
      <c r="D183" s="2" t="s">
        <v>142</v>
      </c>
      <c r="E183" s="21"/>
      <c r="F183" s="5">
        <v>2</v>
      </c>
      <c r="G183" s="5">
        <v>7</v>
      </c>
      <c r="H183" s="28">
        <f t="shared" si="8"/>
        <v>9</v>
      </c>
      <c r="I183" s="28"/>
      <c r="J183" s="26"/>
      <c r="K183" s="26"/>
      <c r="L183" s="26"/>
      <c r="M183" s="26"/>
      <c r="N183" s="22"/>
    </row>
    <row r="184" spans="1:14" x14ac:dyDescent="0.25">
      <c r="A184" s="28">
        <f t="shared" si="7"/>
        <v>175</v>
      </c>
      <c r="B184" s="1">
        <v>2026</v>
      </c>
      <c r="C184" s="1" t="s">
        <v>29</v>
      </c>
      <c r="D184" s="2" t="s">
        <v>297</v>
      </c>
      <c r="E184" s="21"/>
      <c r="F184" s="5">
        <v>0</v>
      </c>
      <c r="G184" s="5">
        <v>0</v>
      </c>
      <c r="H184" s="28">
        <f t="shared" si="8"/>
        <v>0</v>
      </c>
      <c r="I184" s="28"/>
      <c r="J184" s="26"/>
      <c r="K184" s="26"/>
      <c r="L184" s="26"/>
      <c r="M184" s="26"/>
      <c r="N184" s="22"/>
    </row>
    <row r="185" spans="1:14" x14ac:dyDescent="0.25">
      <c r="A185" s="28">
        <f t="shared" si="7"/>
        <v>176</v>
      </c>
      <c r="B185" s="1">
        <v>2026</v>
      </c>
      <c r="C185" s="1" t="s">
        <v>29</v>
      </c>
      <c r="D185" s="2" t="s">
        <v>319</v>
      </c>
      <c r="E185" s="21"/>
      <c r="F185" s="5">
        <v>0</v>
      </c>
      <c r="G185" s="5">
        <v>0</v>
      </c>
      <c r="H185" s="28">
        <f t="shared" si="8"/>
        <v>0</v>
      </c>
      <c r="I185" s="28"/>
      <c r="J185" s="26"/>
      <c r="K185" s="26"/>
      <c r="L185" s="26"/>
      <c r="M185" s="26"/>
    </row>
    <row r="186" spans="1:14" x14ac:dyDescent="0.25">
      <c r="A186" s="28">
        <f t="shared" si="7"/>
        <v>177</v>
      </c>
      <c r="B186" s="1">
        <v>2026</v>
      </c>
      <c r="C186" s="1"/>
      <c r="D186" s="2" t="s">
        <v>143</v>
      </c>
      <c r="E186" s="21"/>
      <c r="F186" s="5">
        <v>0</v>
      </c>
      <c r="G186" s="5">
        <v>0</v>
      </c>
      <c r="H186" s="28">
        <f t="shared" si="8"/>
        <v>0</v>
      </c>
      <c r="I186" s="28"/>
      <c r="J186" s="26"/>
      <c r="K186" s="26"/>
      <c r="L186" s="26"/>
      <c r="M186" s="26"/>
    </row>
    <row r="187" spans="1:14" x14ac:dyDescent="0.25">
      <c r="A187" s="28">
        <f t="shared" si="7"/>
        <v>178</v>
      </c>
      <c r="B187" s="1">
        <v>2026</v>
      </c>
      <c r="C187" s="1"/>
      <c r="D187" s="2" t="s">
        <v>144</v>
      </c>
      <c r="E187" s="21"/>
      <c r="F187" s="5">
        <v>0</v>
      </c>
      <c r="G187" s="5">
        <v>0</v>
      </c>
      <c r="H187" s="28">
        <f t="shared" si="8"/>
        <v>0</v>
      </c>
      <c r="I187" s="28"/>
      <c r="J187" s="26"/>
      <c r="K187" s="26"/>
      <c r="L187" s="26"/>
      <c r="M187" s="26"/>
    </row>
    <row r="188" spans="1:14" x14ac:dyDescent="0.25">
      <c r="A188" s="28">
        <f t="shared" si="7"/>
        <v>179</v>
      </c>
      <c r="B188" s="1">
        <v>2026</v>
      </c>
      <c r="C188" s="1"/>
      <c r="D188" s="2" t="s">
        <v>145</v>
      </c>
      <c r="E188" s="21"/>
      <c r="F188" s="5">
        <v>0</v>
      </c>
      <c r="G188" s="5">
        <v>0</v>
      </c>
      <c r="H188" s="28">
        <f t="shared" si="8"/>
        <v>0</v>
      </c>
      <c r="I188" s="28"/>
      <c r="J188" s="26"/>
      <c r="K188" s="26"/>
      <c r="L188" s="26"/>
      <c r="M188" s="26"/>
    </row>
    <row r="189" spans="1:14" x14ac:dyDescent="0.25">
      <c r="A189" s="28">
        <f t="shared" si="7"/>
        <v>180</v>
      </c>
      <c r="B189" s="1">
        <v>2026</v>
      </c>
      <c r="C189" s="1"/>
      <c r="D189" s="60" t="s">
        <v>324</v>
      </c>
      <c r="E189" s="21"/>
      <c r="F189" s="5">
        <v>0</v>
      </c>
      <c r="G189" s="5">
        <v>0</v>
      </c>
      <c r="H189" s="28">
        <f t="shared" si="8"/>
        <v>0</v>
      </c>
      <c r="I189" s="28"/>
      <c r="J189" s="26"/>
      <c r="K189" s="26"/>
      <c r="L189" s="26"/>
      <c r="M189" s="26"/>
    </row>
    <row r="190" spans="1:14" x14ac:dyDescent="0.25">
      <c r="A190" s="28">
        <f t="shared" si="7"/>
        <v>181</v>
      </c>
      <c r="B190" s="1">
        <v>2026</v>
      </c>
      <c r="C190" s="1"/>
      <c r="D190" s="2" t="s">
        <v>146</v>
      </c>
      <c r="E190" s="21"/>
      <c r="F190" s="5">
        <v>0</v>
      </c>
      <c r="G190" s="5">
        <v>0</v>
      </c>
      <c r="H190" s="28">
        <f t="shared" si="8"/>
        <v>0</v>
      </c>
      <c r="I190" s="28"/>
      <c r="J190" s="26"/>
      <c r="K190" s="26"/>
      <c r="L190" s="26"/>
      <c r="M190" s="26"/>
    </row>
    <row r="191" spans="1:14" x14ac:dyDescent="0.25">
      <c r="A191" s="28">
        <f t="shared" si="7"/>
        <v>182</v>
      </c>
      <c r="B191" s="72">
        <v>2026</v>
      </c>
      <c r="C191" s="1"/>
      <c r="D191" s="2" t="s">
        <v>352</v>
      </c>
      <c r="E191" s="21"/>
      <c r="F191" s="5"/>
      <c r="G191" s="5"/>
      <c r="H191" s="28"/>
      <c r="I191" s="28"/>
      <c r="J191" s="26"/>
      <c r="K191" s="26"/>
      <c r="L191" s="26"/>
      <c r="M191" s="26"/>
    </row>
    <row r="192" spans="1:14" x14ac:dyDescent="0.25">
      <c r="A192" s="28">
        <f t="shared" si="7"/>
        <v>183</v>
      </c>
      <c r="B192" s="1">
        <v>2026</v>
      </c>
      <c r="C192" s="1"/>
      <c r="D192" s="2" t="s">
        <v>285</v>
      </c>
      <c r="E192" s="21"/>
      <c r="F192" s="5">
        <v>0</v>
      </c>
      <c r="G192" s="5">
        <v>0</v>
      </c>
      <c r="H192" s="28">
        <f t="shared" si="8"/>
        <v>0</v>
      </c>
      <c r="I192" s="28"/>
      <c r="J192" s="26"/>
      <c r="K192" s="26"/>
      <c r="L192" s="26"/>
      <c r="M192" s="26"/>
    </row>
    <row r="193" spans="1:13" x14ac:dyDescent="0.25">
      <c r="A193" s="28">
        <f t="shared" si="7"/>
        <v>184</v>
      </c>
      <c r="B193" s="1">
        <v>2026</v>
      </c>
      <c r="C193" s="1"/>
      <c r="D193" s="21" t="s">
        <v>292</v>
      </c>
      <c r="E193" s="21"/>
      <c r="F193" s="5">
        <v>0</v>
      </c>
      <c r="G193" s="5">
        <v>0</v>
      </c>
      <c r="H193" s="28">
        <f t="shared" si="8"/>
        <v>0</v>
      </c>
      <c r="I193" s="28"/>
      <c r="J193" s="26"/>
      <c r="K193" s="26"/>
      <c r="L193" s="26"/>
      <c r="M193" s="26"/>
    </row>
    <row r="194" spans="1:13" x14ac:dyDescent="0.25">
      <c r="A194" s="28">
        <f t="shared" si="7"/>
        <v>185</v>
      </c>
      <c r="B194" s="1">
        <v>2026</v>
      </c>
      <c r="C194" s="1"/>
      <c r="D194" s="2" t="s">
        <v>147</v>
      </c>
      <c r="E194" s="21"/>
      <c r="F194" s="5">
        <v>1</v>
      </c>
      <c r="G194" s="5">
        <v>8</v>
      </c>
      <c r="H194" s="28">
        <f t="shared" si="8"/>
        <v>9</v>
      </c>
      <c r="I194" s="28"/>
      <c r="J194" s="26"/>
      <c r="K194" s="26"/>
      <c r="L194" s="26"/>
      <c r="M194" s="26"/>
    </row>
    <row r="195" spans="1:13" x14ac:dyDescent="0.25">
      <c r="A195" s="28">
        <f t="shared" si="7"/>
        <v>186</v>
      </c>
      <c r="B195" s="1">
        <v>2026</v>
      </c>
      <c r="C195" s="1"/>
      <c r="D195" s="60" t="s">
        <v>325</v>
      </c>
      <c r="E195" s="21"/>
      <c r="F195" s="5">
        <v>0</v>
      </c>
      <c r="G195" s="5">
        <v>0</v>
      </c>
      <c r="H195" s="28">
        <f t="shared" si="8"/>
        <v>0</v>
      </c>
      <c r="I195" s="28"/>
      <c r="J195" s="26"/>
      <c r="K195" s="26"/>
      <c r="L195" s="26"/>
      <c r="M195" s="26"/>
    </row>
    <row r="196" spans="1:13" x14ac:dyDescent="0.25">
      <c r="A196" s="28">
        <f t="shared" si="7"/>
        <v>187</v>
      </c>
      <c r="B196" s="1">
        <v>2026</v>
      </c>
      <c r="C196" s="1"/>
      <c r="D196" s="75" t="s">
        <v>343</v>
      </c>
      <c r="E196" s="21"/>
      <c r="F196" s="5">
        <v>0</v>
      </c>
      <c r="G196" s="5">
        <v>0</v>
      </c>
      <c r="H196" s="28"/>
      <c r="I196" s="28"/>
      <c r="J196" s="26"/>
      <c r="K196" s="26"/>
      <c r="L196" s="26"/>
      <c r="M196" s="26"/>
    </row>
    <row r="197" spans="1:13" x14ac:dyDescent="0.25">
      <c r="A197" s="28">
        <f t="shared" si="7"/>
        <v>188</v>
      </c>
      <c r="B197" s="1">
        <v>2026</v>
      </c>
      <c r="C197" s="1"/>
      <c r="D197" s="2" t="s">
        <v>148</v>
      </c>
      <c r="E197" s="21"/>
      <c r="F197" s="5">
        <v>0</v>
      </c>
      <c r="G197" s="5">
        <v>0</v>
      </c>
      <c r="H197" s="28">
        <f t="shared" si="8"/>
        <v>0</v>
      </c>
      <c r="I197" s="28"/>
      <c r="J197" s="26"/>
      <c r="K197" s="26"/>
      <c r="L197" s="26"/>
      <c r="M197" s="26"/>
    </row>
    <row r="198" spans="1:13" x14ac:dyDescent="0.25">
      <c r="A198" s="28">
        <f t="shared" si="7"/>
        <v>189</v>
      </c>
      <c r="B198" s="1">
        <v>2026</v>
      </c>
      <c r="C198" s="1"/>
      <c r="D198" s="2" t="s">
        <v>149</v>
      </c>
      <c r="E198" s="21"/>
      <c r="F198" s="5">
        <v>0</v>
      </c>
      <c r="G198" s="5">
        <v>0</v>
      </c>
      <c r="H198" s="28">
        <f t="shared" si="8"/>
        <v>0</v>
      </c>
      <c r="I198" s="28"/>
      <c r="J198" s="26"/>
      <c r="K198" s="26"/>
      <c r="L198" s="26"/>
      <c r="M198" s="26"/>
    </row>
    <row r="199" spans="1:13" x14ac:dyDescent="0.25">
      <c r="A199" s="28"/>
      <c r="B199" s="1"/>
      <c r="C199" s="1"/>
      <c r="D199" s="2"/>
      <c r="E199" s="21"/>
      <c r="F199" s="28"/>
      <c r="G199" s="5"/>
      <c r="H199" s="28"/>
      <c r="I199" s="28"/>
      <c r="J199" s="26"/>
      <c r="K199" s="26"/>
      <c r="L199" s="26"/>
      <c r="M199" s="26"/>
    </row>
    <row r="200" spans="1:13" x14ac:dyDescent="0.25">
      <c r="A200" s="5"/>
      <c r="B200" s="1"/>
      <c r="C200" s="1"/>
      <c r="D200" s="2"/>
      <c r="E200" s="2"/>
      <c r="F200" s="5"/>
      <c r="G200" s="5"/>
      <c r="H200" s="28"/>
      <c r="I200" s="28"/>
      <c r="J200" s="26"/>
      <c r="K200" s="26"/>
      <c r="L200" s="26"/>
      <c r="M200" s="26"/>
    </row>
    <row r="201" spans="1:13" x14ac:dyDescent="0.25">
      <c r="A201" s="5"/>
      <c r="B201" s="1"/>
      <c r="C201" s="1"/>
      <c r="D201" s="2"/>
      <c r="E201" s="2"/>
      <c r="F201" s="5"/>
      <c r="G201" s="5"/>
      <c r="H201" s="28"/>
      <c r="I201" s="28"/>
      <c r="J201" s="26"/>
      <c r="K201" s="26"/>
      <c r="L201" s="26"/>
      <c r="M201" s="26"/>
    </row>
    <row r="202" spans="1:13" x14ac:dyDescent="0.25">
      <c r="A202" s="5"/>
      <c r="B202" s="1"/>
      <c r="C202" s="1"/>
      <c r="D202" s="2"/>
      <c r="E202" s="2"/>
      <c r="F202" s="5"/>
      <c r="G202" s="5"/>
      <c r="H202" s="28"/>
      <c r="I202" s="28"/>
      <c r="J202" s="26"/>
      <c r="K202" s="26"/>
      <c r="L202" s="26"/>
      <c r="M202" s="26"/>
    </row>
    <row r="203" spans="1:13" x14ac:dyDescent="0.25">
      <c r="A203" s="5"/>
      <c r="B203" s="1"/>
      <c r="C203" s="1"/>
      <c r="D203" s="2"/>
      <c r="E203" s="2"/>
      <c r="F203" s="5"/>
      <c r="G203" s="5"/>
      <c r="H203" s="28"/>
      <c r="I203" s="28"/>
      <c r="J203" s="26"/>
      <c r="K203" s="26"/>
      <c r="L203" s="26"/>
      <c r="M203" s="26"/>
    </row>
    <row r="204" spans="1:13" x14ac:dyDescent="0.25">
      <c r="A204" s="5"/>
      <c r="B204" s="1"/>
      <c r="C204" s="1"/>
      <c r="D204" s="2"/>
      <c r="E204" s="2"/>
      <c r="F204" s="5"/>
      <c r="G204" s="5"/>
      <c r="H204" s="28"/>
      <c r="I204" s="28"/>
      <c r="J204" s="26"/>
      <c r="K204" s="26"/>
      <c r="L204" s="26"/>
      <c r="M204" s="26"/>
    </row>
    <row r="205" spans="1:13" x14ac:dyDescent="0.25">
      <c r="A205" s="28"/>
      <c r="B205" s="1"/>
      <c r="C205" s="1"/>
      <c r="D205" s="21"/>
      <c r="E205" s="21"/>
      <c r="F205" s="28"/>
      <c r="G205" s="5"/>
      <c r="H205" s="28"/>
      <c r="I205" s="28"/>
      <c r="J205" s="26"/>
      <c r="K205" s="26"/>
      <c r="L205" s="26"/>
      <c r="M205" s="26"/>
    </row>
    <row r="206" spans="1:13" x14ac:dyDescent="0.25">
      <c r="A206" s="5"/>
      <c r="B206" s="1"/>
      <c r="C206" s="1"/>
      <c r="D206" s="2"/>
      <c r="E206" s="1"/>
      <c r="F206" s="28"/>
      <c r="G206" s="5"/>
      <c r="H206" s="28"/>
      <c r="I206" s="28"/>
      <c r="J206" s="26"/>
      <c r="K206" s="26"/>
      <c r="L206" s="26"/>
      <c r="M206" s="26"/>
    </row>
    <row r="207" spans="1:13" x14ac:dyDescent="0.25">
      <c r="A207" s="5"/>
      <c r="B207" s="1"/>
      <c r="C207" s="1"/>
      <c r="D207" s="2"/>
      <c r="E207" s="5"/>
      <c r="F207" s="28"/>
      <c r="G207" s="5"/>
      <c r="H207" s="28"/>
      <c r="I207" s="28"/>
      <c r="J207" s="26"/>
      <c r="K207" s="26"/>
      <c r="L207" s="26"/>
      <c r="M207" s="26"/>
    </row>
    <row r="208" spans="1:13" x14ac:dyDescent="0.25">
      <c r="A208" s="28"/>
      <c r="B208" s="1"/>
      <c r="C208" s="1"/>
      <c r="D208" s="2"/>
      <c r="E208" s="28"/>
      <c r="F208" s="28"/>
      <c r="G208" s="5"/>
      <c r="H208" s="28"/>
      <c r="I208" s="28"/>
      <c r="J208" s="26"/>
      <c r="K208" s="26"/>
      <c r="L208" s="26"/>
      <c r="M208" s="26"/>
    </row>
    <row r="209" spans="1:13" x14ac:dyDescent="0.25">
      <c r="A209" s="28"/>
      <c r="B209" s="1"/>
      <c r="C209" s="1"/>
      <c r="D209" s="2"/>
      <c r="E209" s="28"/>
      <c r="F209" s="28"/>
      <c r="G209" s="5"/>
      <c r="H209" s="28"/>
      <c r="I209" s="28"/>
      <c r="J209" s="26"/>
      <c r="K209" s="26"/>
      <c r="L209" s="26"/>
      <c r="M209" s="26"/>
    </row>
    <row r="210" spans="1:13" x14ac:dyDescent="0.25">
      <c r="A210" s="28"/>
      <c r="B210" s="1"/>
      <c r="C210" s="1"/>
      <c r="D210" s="2"/>
      <c r="E210" s="28"/>
      <c r="F210" s="28"/>
      <c r="G210" s="5"/>
      <c r="H210" s="28"/>
      <c r="I210" s="28"/>
      <c r="J210" s="26"/>
      <c r="K210" s="26"/>
      <c r="L210" s="26"/>
      <c r="M210" s="26"/>
    </row>
    <row r="211" spans="1:13" x14ac:dyDescent="0.25">
      <c r="A211" s="28"/>
      <c r="B211" s="16"/>
      <c r="C211" s="16"/>
      <c r="D211" s="21"/>
      <c r="E211" s="28"/>
      <c r="F211" s="28"/>
      <c r="G211" s="28"/>
      <c r="H211" s="28"/>
      <c r="I211" s="28"/>
      <c r="J211" s="26"/>
      <c r="K211" s="26"/>
      <c r="L211" s="26"/>
      <c r="M211" s="26"/>
    </row>
    <row r="212" spans="1:13" x14ac:dyDescent="0.25">
      <c r="A212" s="28"/>
      <c r="B212" s="16"/>
      <c r="C212" s="16"/>
      <c r="D212" s="21"/>
      <c r="E212" s="28"/>
      <c r="F212" s="28"/>
      <c r="G212" s="28"/>
      <c r="H212" s="28"/>
      <c r="I212" s="28"/>
      <c r="J212" s="26"/>
      <c r="K212" s="26"/>
      <c r="L212" s="26"/>
      <c r="M212" s="26"/>
    </row>
    <row r="213" spans="1:13" x14ac:dyDescent="0.25">
      <c r="A213" s="28"/>
      <c r="B213" s="16"/>
      <c r="C213" s="16"/>
      <c r="D213" s="21"/>
      <c r="E213" s="28"/>
      <c r="F213" s="28"/>
      <c r="G213" s="28"/>
      <c r="H213" s="28"/>
      <c r="I213" s="28"/>
      <c r="J213" s="26"/>
      <c r="K213" s="26"/>
      <c r="L213" s="26"/>
      <c r="M213" s="26"/>
    </row>
    <row r="214" spans="1:13" x14ac:dyDescent="0.25">
      <c r="A214" s="28"/>
      <c r="B214" s="16"/>
      <c r="C214" s="16"/>
      <c r="D214" s="21"/>
      <c r="E214" s="28"/>
      <c r="F214" s="28"/>
      <c r="G214" s="28"/>
      <c r="H214" s="28"/>
      <c r="I214" s="28"/>
      <c r="J214" s="26"/>
      <c r="K214" s="26"/>
      <c r="L214" s="26"/>
      <c r="M214" s="26"/>
    </row>
    <row r="215" spans="1:13" x14ac:dyDescent="0.25">
      <c r="A215" s="28"/>
      <c r="B215" s="16"/>
      <c r="C215" s="16"/>
      <c r="D215" s="21"/>
      <c r="E215" s="28"/>
      <c r="F215" s="28"/>
      <c r="G215" s="28"/>
      <c r="H215" s="28"/>
      <c r="I215" s="28"/>
      <c r="J215" s="26"/>
      <c r="K215" s="26"/>
      <c r="L215" s="26"/>
      <c r="M215" s="26"/>
    </row>
    <row r="216" spans="1:13" x14ac:dyDescent="0.25">
      <c r="A216" s="28"/>
      <c r="B216" s="16"/>
      <c r="C216" s="16"/>
      <c r="D216" s="21"/>
      <c r="E216" s="28"/>
      <c r="F216" s="28"/>
      <c r="G216" s="28"/>
      <c r="H216" s="28"/>
      <c r="I216" s="16"/>
      <c r="J216" s="26"/>
      <c r="K216" s="26"/>
      <c r="L216" s="26"/>
      <c r="M216" s="26"/>
    </row>
    <row r="217" spans="1:13" x14ac:dyDescent="0.25">
      <c r="A217" s="28"/>
      <c r="B217" s="16"/>
      <c r="C217" s="16"/>
      <c r="D217" s="21"/>
      <c r="E217" s="28"/>
      <c r="F217" s="28"/>
      <c r="G217" s="28"/>
      <c r="H217" s="28"/>
      <c r="I217" s="16"/>
      <c r="J217" s="26"/>
      <c r="K217" s="26"/>
      <c r="L217" s="26"/>
      <c r="M217" s="26"/>
    </row>
    <row r="218" spans="1:13" x14ac:dyDescent="0.25">
      <c r="A218" s="28"/>
      <c r="B218" s="16"/>
      <c r="C218" s="16"/>
      <c r="D218" s="21"/>
      <c r="E218" s="28"/>
      <c r="F218" s="28"/>
      <c r="G218" s="28"/>
      <c r="H218" s="28"/>
      <c r="I218" s="19"/>
      <c r="J218" s="26"/>
      <c r="K218" s="26"/>
      <c r="L218" s="26"/>
      <c r="M218" s="26"/>
    </row>
    <row r="219" spans="1:13" x14ac:dyDescent="0.25">
      <c r="A219" s="28"/>
      <c r="B219" s="16"/>
      <c r="C219" s="16"/>
      <c r="D219" s="21"/>
      <c r="E219" s="28"/>
      <c r="F219" s="16"/>
      <c r="G219" s="28"/>
      <c r="H219" s="28"/>
      <c r="I219" s="17"/>
      <c r="J219" s="26"/>
      <c r="K219" s="26"/>
      <c r="L219" s="26"/>
      <c r="M219" s="26"/>
    </row>
    <row r="220" spans="1:13" x14ac:dyDescent="0.25">
      <c r="A220" s="28"/>
      <c r="B220" s="16"/>
      <c r="C220" s="16"/>
      <c r="D220" s="21"/>
      <c r="E220" s="28"/>
      <c r="F220" s="16"/>
      <c r="G220" s="28"/>
      <c r="H220" s="28"/>
      <c r="I220" s="17"/>
      <c r="J220" s="26"/>
      <c r="K220" s="26"/>
      <c r="L220" s="26"/>
      <c r="M220" s="26"/>
    </row>
    <row r="221" spans="1:13" x14ac:dyDescent="0.25">
      <c r="A221" s="28"/>
      <c r="B221" s="16"/>
      <c r="C221" s="16"/>
      <c r="D221" s="21"/>
      <c r="E221" s="21"/>
      <c r="F221" s="16"/>
      <c r="G221" s="16"/>
      <c r="H221" s="16"/>
      <c r="I221" s="17"/>
      <c r="J221" s="26"/>
      <c r="K221" s="26"/>
      <c r="L221" s="26"/>
      <c r="M221" s="26"/>
    </row>
    <row r="222" spans="1:13" x14ac:dyDescent="0.25">
      <c r="A222" s="28"/>
      <c r="B222" s="16"/>
      <c r="C222" s="16"/>
      <c r="D222" s="21"/>
      <c r="E222" s="21"/>
      <c r="F222" s="27"/>
      <c r="G222" s="16"/>
      <c r="H222" s="16"/>
      <c r="I222" s="17"/>
      <c r="J222" s="26"/>
      <c r="K222" s="26"/>
      <c r="L222" s="26"/>
      <c r="M222" s="26"/>
    </row>
    <row r="223" spans="1:13" x14ac:dyDescent="0.25">
      <c r="A223" s="28"/>
      <c r="B223" s="16"/>
      <c r="C223" s="16"/>
      <c r="D223" s="21"/>
      <c r="E223" s="21"/>
      <c r="F223" s="27"/>
      <c r="G223" s="16"/>
      <c r="H223" s="16"/>
      <c r="I223" s="17"/>
      <c r="J223" s="26"/>
      <c r="K223" s="26"/>
      <c r="L223" s="26"/>
      <c r="M223" s="26"/>
    </row>
    <row r="224" spans="1:13" x14ac:dyDescent="0.25">
      <c r="A224" s="28"/>
      <c r="B224" s="16"/>
      <c r="C224" s="16"/>
      <c r="D224" s="21"/>
      <c r="E224" s="21"/>
      <c r="F224" s="16"/>
      <c r="G224" s="16"/>
      <c r="H224" s="16"/>
      <c r="I224" s="17"/>
      <c r="J224" s="26"/>
      <c r="K224" s="26"/>
      <c r="L224" s="26"/>
      <c r="M224" s="26"/>
    </row>
    <row r="225" spans="1:13" x14ac:dyDescent="0.25">
      <c r="A225" s="28"/>
      <c r="B225" s="16"/>
      <c r="C225" s="16"/>
      <c r="D225" s="21"/>
      <c r="E225" s="21"/>
      <c r="F225" s="16"/>
      <c r="G225" s="16"/>
      <c r="H225" s="16"/>
      <c r="I225" s="17"/>
      <c r="J225" s="26"/>
      <c r="K225" s="26"/>
      <c r="L225" s="26"/>
      <c r="M225" s="26"/>
    </row>
    <row r="226" spans="1:13" x14ac:dyDescent="0.25">
      <c r="A226" s="28"/>
      <c r="B226" s="16"/>
      <c r="C226" s="16"/>
      <c r="D226" s="21"/>
      <c r="E226" s="21"/>
      <c r="F226" s="16"/>
      <c r="G226" s="16"/>
      <c r="H226" s="16"/>
      <c r="I226" s="24"/>
      <c r="J226" s="26"/>
      <c r="K226" s="26"/>
      <c r="L226" s="26"/>
      <c r="M226" s="26"/>
    </row>
    <row r="227" spans="1:13" x14ac:dyDescent="0.25">
      <c r="A227" s="28"/>
      <c r="B227" s="16"/>
      <c r="C227" s="16"/>
      <c r="D227" s="21"/>
      <c r="E227" s="21"/>
      <c r="F227" s="16"/>
      <c r="G227" s="16"/>
      <c r="H227" s="16"/>
      <c r="I227" s="17"/>
      <c r="J227" s="26"/>
      <c r="K227" s="26"/>
      <c r="L227" s="26"/>
      <c r="M227" s="26"/>
    </row>
    <row r="228" spans="1:13" x14ac:dyDescent="0.25">
      <c r="A228" s="28"/>
      <c r="B228" s="16"/>
      <c r="C228" s="16"/>
      <c r="D228" s="21"/>
      <c r="E228" s="21"/>
      <c r="F228" s="16"/>
      <c r="G228" s="16"/>
      <c r="H228" s="16"/>
      <c r="I228" s="17"/>
      <c r="J228" s="26"/>
      <c r="K228" s="26"/>
      <c r="L228" s="26"/>
      <c r="M228" s="26"/>
    </row>
    <row r="229" spans="1:13" x14ac:dyDescent="0.25">
      <c r="A229" s="28"/>
      <c r="B229" s="16"/>
      <c r="C229" s="19"/>
      <c r="D229" s="18"/>
      <c r="E229" s="18"/>
      <c r="F229" s="16"/>
      <c r="G229" s="16"/>
      <c r="H229" s="16"/>
      <c r="I229" s="17"/>
      <c r="J229" s="26"/>
      <c r="K229" s="26"/>
      <c r="L229" s="26"/>
      <c r="M229" s="26"/>
    </row>
    <row r="230" spans="1:13" x14ac:dyDescent="0.25">
      <c r="A230" s="28"/>
      <c r="B230" s="16"/>
      <c r="C230" s="16"/>
      <c r="D230" s="21"/>
      <c r="E230" s="21"/>
      <c r="F230" s="16"/>
      <c r="G230" s="16"/>
      <c r="H230" s="16"/>
      <c r="I230" s="17"/>
      <c r="J230" s="26"/>
      <c r="K230" s="26"/>
      <c r="L230" s="26"/>
      <c r="M230" s="26"/>
    </row>
    <row r="231" spans="1:13" x14ac:dyDescent="0.25">
      <c r="A231" s="28"/>
      <c r="B231" s="16"/>
      <c r="C231" s="16"/>
      <c r="D231" s="21"/>
      <c r="E231" s="21"/>
      <c r="F231" s="16"/>
      <c r="G231" s="16"/>
      <c r="H231" s="16"/>
      <c r="I231" s="20"/>
      <c r="J231" s="26"/>
      <c r="K231" s="26"/>
      <c r="L231" s="26"/>
      <c r="M231" s="26"/>
    </row>
    <row r="232" spans="1:13" x14ac:dyDescent="0.25">
      <c r="A232" s="28"/>
      <c r="B232" s="16"/>
      <c r="C232" s="16"/>
      <c r="D232" s="21"/>
      <c r="E232" s="21"/>
      <c r="F232" s="19"/>
      <c r="G232" s="16"/>
      <c r="H232" s="16"/>
      <c r="I232" s="17"/>
      <c r="J232" s="26"/>
      <c r="K232" s="26"/>
      <c r="L232" s="26"/>
      <c r="M232" s="26"/>
    </row>
    <row r="233" spans="1:13" x14ac:dyDescent="0.25">
      <c r="A233" s="28"/>
      <c r="B233" s="16"/>
      <c r="C233" s="16"/>
      <c r="D233" s="21"/>
      <c r="E233" s="21"/>
      <c r="F233" s="16"/>
      <c r="G233" s="16"/>
      <c r="H233" s="16"/>
      <c r="I233" s="17"/>
      <c r="J233" s="26"/>
      <c r="K233" s="26"/>
      <c r="L233" s="26"/>
      <c r="M233" s="26"/>
    </row>
    <row r="234" spans="1:13" x14ac:dyDescent="0.25">
      <c r="A234" s="28"/>
      <c r="B234" s="16"/>
      <c r="C234" s="16"/>
      <c r="D234" s="21"/>
      <c r="E234" s="21"/>
      <c r="F234" s="16"/>
      <c r="G234" s="16"/>
      <c r="H234" s="16"/>
      <c r="I234" s="17"/>
      <c r="J234" s="26"/>
      <c r="K234" s="26"/>
      <c r="L234" s="26"/>
      <c r="M234" s="26"/>
    </row>
    <row r="235" spans="1:13" x14ac:dyDescent="0.25">
      <c r="A235" s="28"/>
      <c r="B235" s="16"/>
      <c r="C235" s="16"/>
      <c r="D235" s="18"/>
      <c r="E235" s="18"/>
      <c r="F235" s="16"/>
      <c r="G235" s="16"/>
      <c r="H235" s="16"/>
      <c r="I235" s="19"/>
      <c r="J235" s="26"/>
      <c r="K235" s="26"/>
      <c r="L235" s="26"/>
      <c r="M235" s="26"/>
    </row>
    <row r="236" spans="1:13" x14ac:dyDescent="0.25">
      <c r="A236" s="28"/>
      <c r="B236" s="16"/>
      <c r="C236" s="16"/>
      <c r="D236" s="21"/>
      <c r="E236" s="21"/>
      <c r="F236" s="16"/>
      <c r="G236" s="16"/>
      <c r="H236" s="16"/>
      <c r="I236" s="19"/>
      <c r="J236" s="26"/>
      <c r="K236" s="26"/>
      <c r="L236" s="26"/>
      <c r="M236" s="26"/>
    </row>
    <row r="237" spans="1:13" x14ac:dyDescent="0.25">
      <c r="A237" s="28"/>
      <c r="B237" s="16"/>
      <c r="C237" s="16"/>
      <c r="D237" s="21"/>
      <c r="E237" s="21"/>
      <c r="F237" s="16"/>
      <c r="G237" s="16"/>
      <c r="H237" s="16"/>
      <c r="I237" s="17"/>
      <c r="J237" s="26"/>
      <c r="K237" s="26"/>
      <c r="L237" s="26"/>
      <c r="M237" s="26"/>
    </row>
    <row r="238" spans="1:13" x14ac:dyDescent="0.25">
      <c r="A238" s="28"/>
      <c r="B238" s="16"/>
      <c r="C238" s="16"/>
      <c r="D238" s="18"/>
      <c r="E238" s="18"/>
      <c r="F238" s="19"/>
      <c r="G238" s="16"/>
      <c r="H238" s="16"/>
      <c r="I238" s="17"/>
      <c r="J238" s="26"/>
      <c r="K238" s="26"/>
      <c r="L238" s="26"/>
      <c r="M238" s="26"/>
    </row>
    <row r="239" spans="1:13" x14ac:dyDescent="0.25">
      <c r="A239" s="28"/>
      <c r="B239" s="16"/>
      <c r="C239" s="16"/>
      <c r="D239" s="21"/>
      <c r="E239" s="21"/>
      <c r="F239" s="16"/>
      <c r="G239" s="16"/>
      <c r="H239" s="16"/>
      <c r="I239" s="17"/>
      <c r="J239" s="26"/>
      <c r="K239" s="26"/>
      <c r="L239" s="26"/>
      <c r="M239" s="26"/>
    </row>
    <row r="240" spans="1:13" x14ac:dyDescent="0.25">
      <c r="A240" s="28"/>
      <c r="B240" s="16"/>
      <c r="C240" s="16"/>
      <c r="D240" s="21"/>
      <c r="E240" s="21"/>
      <c r="F240" s="16"/>
      <c r="G240" s="16"/>
      <c r="H240" s="16"/>
      <c r="I240" s="17"/>
      <c r="J240" s="26"/>
      <c r="K240" s="26"/>
      <c r="L240" s="26"/>
      <c r="M240" s="26"/>
    </row>
    <row r="241" spans="1:13" x14ac:dyDescent="0.25">
      <c r="A241" s="28"/>
      <c r="B241" s="16"/>
      <c r="C241" s="16"/>
      <c r="D241" s="21"/>
      <c r="E241" s="21"/>
      <c r="F241" s="16"/>
      <c r="G241" s="16"/>
      <c r="H241" s="16"/>
      <c r="I241" s="17"/>
      <c r="J241" s="26"/>
      <c r="K241" s="26"/>
      <c r="L241" s="26"/>
      <c r="M241" s="26"/>
    </row>
    <row r="242" spans="1:13" x14ac:dyDescent="0.25">
      <c r="A242" s="28"/>
      <c r="B242" s="16"/>
      <c r="C242" s="16"/>
      <c r="D242" s="18"/>
      <c r="E242" s="18"/>
      <c r="F242" s="19"/>
      <c r="G242" s="16"/>
      <c r="H242" s="16"/>
      <c r="I242" s="17"/>
      <c r="J242" s="26"/>
      <c r="K242" s="26"/>
      <c r="L242" s="26"/>
      <c r="M242" s="26"/>
    </row>
    <row r="243" spans="1:13" x14ac:dyDescent="0.25">
      <c r="A243" s="28"/>
      <c r="B243" s="16"/>
      <c r="C243" s="16"/>
      <c r="D243" s="18"/>
      <c r="E243" s="18"/>
      <c r="F243" s="16"/>
      <c r="G243" s="16"/>
      <c r="H243" s="16"/>
      <c r="I243" s="17"/>
      <c r="J243" s="26"/>
      <c r="K243" s="26"/>
      <c r="L243" s="26"/>
      <c r="M243" s="26"/>
    </row>
    <row r="244" spans="1:13" x14ac:dyDescent="0.25">
      <c r="A244" s="28"/>
      <c r="B244" s="16"/>
      <c r="C244" s="16"/>
      <c r="D244" s="21"/>
      <c r="E244" s="21"/>
      <c r="F244" s="16"/>
      <c r="G244" s="16"/>
      <c r="H244" s="16"/>
      <c r="I244" s="17"/>
      <c r="J244" s="26"/>
      <c r="K244" s="26"/>
      <c r="L244" s="26"/>
      <c r="M244" s="26"/>
    </row>
    <row r="245" spans="1:13" x14ac:dyDescent="0.25">
      <c r="A245" s="26"/>
      <c r="B245" s="16"/>
      <c r="C245" s="16"/>
      <c r="D245" s="21"/>
      <c r="E245" s="21"/>
      <c r="F245" s="16"/>
      <c r="G245" s="16"/>
      <c r="H245" s="16"/>
      <c r="I245" s="17"/>
      <c r="J245" s="26"/>
      <c r="K245" s="26"/>
      <c r="L245" s="26"/>
      <c r="M245" s="26"/>
    </row>
    <row r="246" spans="1:13" x14ac:dyDescent="0.25">
      <c r="A246" s="26"/>
      <c r="B246" s="16"/>
      <c r="C246" s="16"/>
      <c r="D246" s="21"/>
      <c r="E246" s="21"/>
      <c r="F246" s="16"/>
      <c r="G246" s="16"/>
      <c r="H246" s="16"/>
      <c r="I246" s="17"/>
      <c r="J246" s="26"/>
      <c r="K246" s="26"/>
      <c r="L246" s="26"/>
      <c r="M246" s="26"/>
    </row>
    <row r="247" spans="1:13" x14ac:dyDescent="0.25">
      <c r="A247" s="26"/>
      <c r="B247" s="16"/>
      <c r="C247" s="16"/>
      <c r="D247" s="21"/>
      <c r="E247" s="21"/>
      <c r="F247" s="16"/>
      <c r="G247" s="16"/>
      <c r="H247" s="16"/>
      <c r="I247" s="17"/>
      <c r="J247" s="26"/>
      <c r="K247" s="26"/>
      <c r="L247" s="26"/>
      <c r="M247" s="26"/>
    </row>
    <row r="248" spans="1:13" x14ac:dyDescent="0.25">
      <c r="A248" s="26"/>
      <c r="B248" s="16"/>
      <c r="C248" s="16"/>
      <c r="D248" s="21"/>
      <c r="E248" s="21"/>
      <c r="F248" s="16"/>
      <c r="G248" s="16"/>
      <c r="H248" s="16"/>
      <c r="I248" s="17"/>
      <c r="J248" s="26"/>
      <c r="K248" s="26"/>
      <c r="L248" s="26"/>
      <c r="M248" s="26"/>
    </row>
    <row r="249" spans="1:13" x14ac:dyDescent="0.25">
      <c r="A249" s="26"/>
      <c r="B249" s="16"/>
      <c r="C249" s="16"/>
      <c r="D249" s="21"/>
      <c r="E249" s="21"/>
      <c r="F249" s="16"/>
      <c r="G249" s="16"/>
      <c r="H249" s="16"/>
      <c r="I249" s="17"/>
      <c r="J249" s="26"/>
      <c r="K249" s="26"/>
      <c r="L249" s="26"/>
      <c r="M249" s="26"/>
    </row>
    <row r="250" spans="1:13" x14ac:dyDescent="0.25">
      <c r="A250" s="26"/>
      <c r="B250" s="16"/>
      <c r="C250" s="16"/>
      <c r="D250" s="21"/>
      <c r="E250" s="21"/>
      <c r="F250" s="16"/>
      <c r="G250" s="16"/>
      <c r="H250" s="16"/>
      <c r="I250" s="17"/>
      <c r="J250" s="26"/>
      <c r="K250" s="26"/>
      <c r="L250" s="26"/>
      <c r="M250" s="26"/>
    </row>
    <row r="251" spans="1:13" x14ac:dyDescent="0.25">
      <c r="A251" s="26"/>
      <c r="B251" s="16"/>
      <c r="C251" s="16"/>
      <c r="D251" s="21"/>
      <c r="E251" s="21"/>
      <c r="F251" s="16"/>
      <c r="G251" s="16"/>
      <c r="H251" s="16"/>
      <c r="I251" s="17"/>
      <c r="J251" s="26"/>
      <c r="K251" s="26"/>
      <c r="L251" s="26"/>
      <c r="M251" s="26"/>
    </row>
    <row r="252" spans="1:13" x14ac:dyDescent="0.25">
      <c r="A252" s="26"/>
      <c r="B252" s="16"/>
      <c r="C252" s="16"/>
      <c r="D252" s="21"/>
      <c r="E252" s="21"/>
      <c r="F252" s="16"/>
      <c r="G252" s="16"/>
      <c r="H252" s="16"/>
      <c r="I252" s="17"/>
      <c r="J252" s="26"/>
      <c r="K252" s="26"/>
      <c r="L252" s="26"/>
      <c r="M252" s="26"/>
    </row>
    <row r="253" spans="1:13" x14ac:dyDescent="0.25">
      <c r="A253" s="26"/>
      <c r="B253" s="16"/>
      <c r="C253" s="16"/>
      <c r="D253" s="21"/>
      <c r="E253" s="21"/>
      <c r="F253" s="16"/>
      <c r="G253" s="16"/>
      <c r="H253" s="16"/>
      <c r="I253" s="17"/>
      <c r="J253" s="26"/>
      <c r="K253" s="26"/>
      <c r="L253" s="26"/>
      <c r="M253" s="26"/>
    </row>
    <row r="254" spans="1:13" x14ac:dyDescent="0.25">
      <c r="A254" s="26"/>
      <c r="B254" s="16"/>
      <c r="C254" s="16"/>
      <c r="D254" s="21"/>
      <c r="E254" s="21"/>
      <c r="F254" s="16"/>
      <c r="G254" s="16"/>
      <c r="H254" s="16"/>
      <c r="I254" s="17"/>
      <c r="J254" s="26"/>
      <c r="K254" s="26"/>
      <c r="L254" s="26"/>
      <c r="M254" s="26"/>
    </row>
    <row r="255" spans="1:13" x14ac:dyDescent="0.25">
      <c r="A255" s="26"/>
      <c r="B255" s="16"/>
      <c r="C255" s="16"/>
      <c r="D255" s="21"/>
      <c r="E255" s="21"/>
      <c r="F255" s="16"/>
      <c r="G255" s="16"/>
      <c r="H255" s="16"/>
      <c r="I255" s="17"/>
      <c r="J255" s="26"/>
      <c r="K255" s="26"/>
      <c r="L255" s="26"/>
      <c r="M255" s="26"/>
    </row>
    <row r="256" spans="1:13" x14ac:dyDescent="0.25">
      <c r="A256" s="26"/>
      <c r="B256" s="16"/>
      <c r="C256" s="16"/>
      <c r="D256" s="21"/>
      <c r="E256" s="21"/>
      <c r="F256" s="16"/>
      <c r="G256" s="16"/>
      <c r="H256" s="16"/>
      <c r="I256" s="18"/>
      <c r="J256" s="26"/>
      <c r="K256" s="26"/>
      <c r="L256" s="26"/>
      <c r="M256" s="26"/>
    </row>
    <row r="257" spans="1:13" x14ac:dyDescent="0.25">
      <c r="A257" s="26"/>
      <c r="B257" s="16"/>
      <c r="C257" s="16"/>
      <c r="D257" s="21"/>
      <c r="E257" s="21"/>
      <c r="F257" s="16"/>
      <c r="G257" s="16"/>
      <c r="H257" s="16"/>
      <c r="I257" s="18"/>
      <c r="J257" s="26"/>
      <c r="K257" s="26"/>
      <c r="L257" s="26"/>
      <c r="M257" s="26"/>
    </row>
    <row r="258" spans="1:13" x14ac:dyDescent="0.25">
      <c r="A258" s="26"/>
      <c r="B258" s="16"/>
      <c r="C258" s="16"/>
      <c r="D258" s="21"/>
      <c r="E258" s="21"/>
      <c r="F258" s="16"/>
      <c r="G258" s="16"/>
      <c r="H258" s="16"/>
      <c r="I258" s="18"/>
      <c r="J258" s="26"/>
      <c r="K258" s="26"/>
      <c r="L258" s="26"/>
      <c r="M258" s="26"/>
    </row>
    <row r="259" spans="1:13" x14ac:dyDescent="0.25">
      <c r="A259" s="26"/>
      <c r="B259" s="16"/>
      <c r="C259" s="16"/>
      <c r="D259" s="21"/>
      <c r="E259" s="21"/>
      <c r="F259" s="16"/>
      <c r="G259" s="16"/>
      <c r="H259" s="16"/>
      <c r="I259" s="18"/>
      <c r="J259" s="26"/>
      <c r="K259" s="26"/>
      <c r="L259" s="26"/>
      <c r="M259" s="26"/>
    </row>
    <row r="260" spans="1:13" x14ac:dyDescent="0.25">
      <c r="A260" s="26"/>
      <c r="B260" s="16"/>
      <c r="C260" s="16"/>
      <c r="D260" s="21"/>
      <c r="E260" s="21"/>
      <c r="F260" s="16"/>
      <c r="G260" s="16"/>
      <c r="H260" s="16"/>
      <c r="I260" s="17"/>
      <c r="J260" s="26"/>
      <c r="K260" s="26"/>
      <c r="L260" s="26"/>
      <c r="M260" s="26"/>
    </row>
    <row r="261" spans="1:13" x14ac:dyDescent="0.25">
      <c r="A261" s="26"/>
      <c r="B261" s="16"/>
      <c r="C261" s="16"/>
      <c r="D261" s="21"/>
      <c r="E261" s="21"/>
      <c r="F261" s="16"/>
      <c r="G261" s="16"/>
      <c r="H261" s="16"/>
      <c r="I261" s="18"/>
      <c r="J261" s="26"/>
      <c r="K261" s="26"/>
      <c r="L261" s="26"/>
      <c r="M261" s="26"/>
    </row>
    <row r="262" spans="1:13" x14ac:dyDescent="0.25">
      <c r="A262" s="26"/>
      <c r="B262" s="16"/>
      <c r="C262" s="16"/>
      <c r="D262" s="21"/>
      <c r="E262" s="21"/>
      <c r="F262" s="16"/>
      <c r="G262" s="16"/>
      <c r="H262" s="16"/>
      <c r="I262" s="17"/>
      <c r="J262" s="26"/>
      <c r="K262" s="26"/>
      <c r="L262" s="26"/>
      <c r="M262" s="26"/>
    </row>
    <row r="263" spans="1:13" x14ac:dyDescent="0.25">
      <c r="A263" s="26"/>
      <c r="B263" s="16"/>
      <c r="C263" s="16"/>
      <c r="D263" s="21"/>
      <c r="E263" s="21"/>
      <c r="F263" s="16"/>
      <c r="G263" s="16"/>
      <c r="H263" s="16"/>
      <c r="I263" s="17"/>
      <c r="J263" s="26"/>
      <c r="K263" s="26"/>
      <c r="L263" s="26"/>
      <c r="M263" s="26"/>
    </row>
    <row r="264" spans="1:13" x14ac:dyDescent="0.25">
      <c r="A264" s="26"/>
      <c r="B264" s="16"/>
      <c r="C264" s="16"/>
      <c r="D264" s="21"/>
      <c r="E264" s="21"/>
      <c r="F264" s="16"/>
      <c r="G264" s="16"/>
      <c r="H264" s="16"/>
      <c r="I264" s="17"/>
      <c r="J264" s="26"/>
      <c r="K264" s="26"/>
      <c r="L264" s="26"/>
      <c r="M264" s="26"/>
    </row>
    <row r="265" spans="1:13" x14ac:dyDescent="0.25">
      <c r="A265" s="26"/>
      <c r="B265" s="16"/>
      <c r="C265" s="21"/>
      <c r="D265" s="21"/>
      <c r="E265" s="21"/>
      <c r="F265" s="25"/>
      <c r="G265" s="16"/>
      <c r="H265" s="16"/>
      <c r="I265" s="17"/>
      <c r="J265" s="26"/>
      <c r="K265" s="26"/>
      <c r="L265" s="26"/>
      <c r="M265" s="26"/>
    </row>
    <row r="266" spans="1:13" x14ac:dyDescent="0.25">
      <c r="A266" s="26"/>
      <c r="B266" s="16"/>
      <c r="C266" s="21"/>
      <c r="D266" s="21"/>
      <c r="E266" s="21"/>
      <c r="F266" s="25"/>
      <c r="G266" s="16"/>
      <c r="H266" s="16"/>
      <c r="I266" s="26"/>
      <c r="J266" s="26"/>
      <c r="K266" s="26"/>
      <c r="L266" s="26"/>
      <c r="M266" s="26"/>
    </row>
    <row r="267" spans="1:13" x14ac:dyDescent="0.25">
      <c r="A267" s="26"/>
      <c r="B267" s="16"/>
      <c r="C267" s="16"/>
      <c r="D267" s="21"/>
      <c r="E267" s="21"/>
      <c r="F267" s="16"/>
      <c r="G267" s="16"/>
      <c r="H267" s="16"/>
      <c r="I267" s="26"/>
      <c r="J267" s="26"/>
      <c r="K267" s="26"/>
      <c r="L267" s="26"/>
      <c r="M267" s="26"/>
    </row>
    <row r="268" spans="1:13" x14ac:dyDescent="0.25">
      <c r="A268" s="26"/>
      <c r="B268" s="16"/>
      <c r="C268" s="16"/>
      <c r="D268" s="21"/>
      <c r="E268" s="21"/>
      <c r="F268" s="16"/>
      <c r="G268" s="16"/>
      <c r="H268" s="16"/>
      <c r="I268" s="26"/>
      <c r="J268" s="26"/>
      <c r="K268" s="26"/>
      <c r="L268" s="26"/>
      <c r="M268" s="26"/>
    </row>
    <row r="269" spans="1:13" x14ac:dyDescent="0.25">
      <c r="A269" s="26"/>
      <c r="B269" s="16"/>
      <c r="C269" s="16"/>
      <c r="D269" s="21"/>
      <c r="E269" s="21"/>
      <c r="F269" s="16"/>
      <c r="G269" s="16"/>
      <c r="H269" s="16"/>
      <c r="I269" s="26"/>
      <c r="J269" s="26"/>
      <c r="K269" s="26"/>
      <c r="L269" s="26"/>
      <c r="M269" s="26"/>
    </row>
    <row r="270" spans="1:13" x14ac:dyDescent="0.25">
      <c r="A270" s="13"/>
      <c r="B270" s="16"/>
      <c r="C270" s="16"/>
      <c r="D270" s="21"/>
      <c r="E270" s="21"/>
      <c r="F270" s="16"/>
      <c r="G270" s="16"/>
      <c r="H270" s="16"/>
      <c r="I270" s="26"/>
      <c r="J270" s="26"/>
      <c r="K270" s="26"/>
      <c r="L270" s="13"/>
      <c r="M270" s="13"/>
    </row>
    <row r="271" spans="1:13" x14ac:dyDescent="0.25">
      <c r="A271" s="13"/>
      <c r="B271" s="16"/>
      <c r="C271" s="16"/>
      <c r="D271" s="21"/>
      <c r="E271" s="21"/>
      <c r="F271" s="16"/>
      <c r="G271" s="16"/>
      <c r="H271" s="16"/>
      <c r="I271" s="26"/>
      <c r="J271" s="26"/>
      <c r="K271" s="13"/>
      <c r="L271" s="13"/>
      <c r="M271" s="13"/>
    </row>
    <row r="272" spans="1:13" x14ac:dyDescent="0.25">
      <c r="A272" s="13"/>
      <c r="B272" s="16"/>
      <c r="C272" s="16"/>
      <c r="D272" s="21"/>
      <c r="E272" s="21"/>
      <c r="F272" s="16"/>
      <c r="G272" s="16"/>
      <c r="H272" s="16"/>
      <c r="I272" s="26"/>
      <c r="J272" s="26"/>
      <c r="K272" s="13"/>
      <c r="L272" s="13"/>
      <c r="M272" s="13"/>
    </row>
    <row r="273" spans="1:13" x14ac:dyDescent="0.25">
      <c r="A273" s="13"/>
      <c r="B273" s="16"/>
      <c r="C273" s="26"/>
      <c r="D273" s="26"/>
      <c r="E273" s="26"/>
      <c r="F273" s="26"/>
      <c r="G273" s="26"/>
      <c r="H273" s="26"/>
      <c r="I273" s="26"/>
      <c r="J273" s="26"/>
      <c r="K273" s="13"/>
      <c r="L273" s="13"/>
      <c r="M273" s="13"/>
    </row>
    <row r="274" spans="1:13" x14ac:dyDescent="0.2">
      <c r="A274" s="13"/>
      <c r="B274" s="26"/>
      <c r="C274" s="26"/>
      <c r="D274" s="26"/>
      <c r="E274" s="26"/>
      <c r="F274" s="26"/>
      <c r="G274" s="26"/>
      <c r="H274" s="26"/>
      <c r="I274" s="26"/>
      <c r="J274" s="26"/>
      <c r="K274" s="13"/>
      <c r="L274" s="13"/>
      <c r="M274" s="13"/>
    </row>
    <row r="275" spans="1:13" x14ac:dyDescent="0.2">
      <c r="B275" s="37"/>
      <c r="C275" s="37"/>
      <c r="D275" s="37"/>
      <c r="E275" s="37"/>
      <c r="F275" s="37"/>
      <c r="G275" s="37"/>
      <c r="H275" s="37"/>
      <c r="I275" s="37"/>
      <c r="J275" s="22"/>
    </row>
    <row r="276" spans="1:13" x14ac:dyDescent="0.2">
      <c r="B276" s="26"/>
      <c r="C276" s="26"/>
      <c r="D276" s="26"/>
      <c r="E276" s="26"/>
      <c r="F276" s="26"/>
      <c r="G276" s="26"/>
      <c r="H276" s="26"/>
      <c r="I276" s="26"/>
      <c r="J276" s="22"/>
    </row>
    <row r="277" spans="1:13" x14ac:dyDescent="0.2">
      <c r="B277" s="26"/>
      <c r="C277" s="26"/>
      <c r="D277" s="26"/>
      <c r="E277" s="26"/>
      <c r="F277" s="26"/>
      <c r="G277" s="26"/>
      <c r="H277" s="26"/>
      <c r="I277" s="26"/>
      <c r="J277" s="22"/>
    </row>
    <row r="278" spans="1:13" x14ac:dyDescent="0.2">
      <c r="B278" s="26"/>
      <c r="C278" s="26"/>
      <c r="D278" s="26"/>
      <c r="E278" s="26"/>
      <c r="F278" s="26"/>
      <c r="G278" s="26"/>
      <c r="H278" s="26"/>
      <c r="I278" s="22"/>
      <c r="J278" s="22"/>
    </row>
    <row r="279" spans="1:13" x14ac:dyDescent="0.2">
      <c r="B279" s="37"/>
      <c r="C279" s="37"/>
      <c r="D279" s="37"/>
      <c r="E279" s="37"/>
      <c r="F279" s="37"/>
      <c r="G279" s="37"/>
      <c r="H279" s="37"/>
      <c r="I279" s="22"/>
      <c r="J279" s="22"/>
    </row>
    <row r="280" spans="1:13" x14ac:dyDescent="0.2">
      <c r="B280" s="26"/>
      <c r="C280" s="26"/>
      <c r="D280" s="26"/>
      <c r="E280" s="26"/>
      <c r="F280" s="26"/>
      <c r="G280" s="26"/>
      <c r="H280" s="26"/>
      <c r="I280" s="22"/>
      <c r="J280" s="22"/>
    </row>
    <row r="281" spans="1:13" x14ac:dyDescent="0.2">
      <c r="B281" s="26"/>
      <c r="C281" s="26"/>
      <c r="D281" s="26"/>
      <c r="E281" s="26"/>
      <c r="F281" s="26"/>
      <c r="G281" s="26"/>
      <c r="H281" s="26"/>
      <c r="I281" s="22"/>
      <c r="J281" s="22"/>
    </row>
    <row r="282" spans="1:13" x14ac:dyDescent="0.2">
      <c r="B282" s="26"/>
      <c r="C282" s="26"/>
      <c r="D282" s="26"/>
      <c r="E282" s="26"/>
      <c r="F282" s="26"/>
      <c r="G282" s="26"/>
      <c r="H282" s="26"/>
      <c r="I282" s="22"/>
      <c r="J282" s="22"/>
    </row>
    <row r="283" spans="1:13" x14ac:dyDescent="0.2">
      <c r="B283" s="13"/>
      <c r="C283" s="13"/>
      <c r="D283" s="13"/>
      <c r="E283" s="13"/>
      <c r="F283" s="13"/>
      <c r="G283" s="13"/>
      <c r="H283" s="13"/>
    </row>
    <row r="284" spans="1:13" x14ac:dyDescent="0.2">
      <c r="B284" s="13"/>
      <c r="C284" s="13"/>
      <c r="D284" s="13"/>
      <c r="E284" s="13"/>
      <c r="F284" s="13"/>
      <c r="G284" s="13"/>
      <c r="H284" s="1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0"/>
  <sheetViews>
    <sheetView workbookViewId="0">
      <selection activeCell="F72" sqref="F72"/>
    </sheetView>
  </sheetViews>
  <sheetFormatPr defaultRowHeight="15" x14ac:dyDescent="0.2"/>
  <cols>
    <col min="1" max="1" width="5.5546875" customWidth="1"/>
    <col min="2" max="2" width="5.77734375" customWidth="1"/>
    <col min="3" max="3" width="19.44140625" customWidth="1"/>
  </cols>
  <sheetData>
    <row r="1" spans="1:8" x14ac:dyDescent="0.25">
      <c r="A1" s="15" t="s">
        <v>160</v>
      </c>
      <c r="B1" s="6"/>
      <c r="C1" s="6"/>
      <c r="D1" s="10"/>
      <c r="E1" s="4"/>
      <c r="F1" s="4"/>
      <c r="G1" s="4" t="s">
        <v>161</v>
      </c>
      <c r="H1" s="1"/>
    </row>
    <row r="2" spans="1:8" x14ac:dyDescent="0.25">
      <c r="A2" s="7"/>
      <c r="B2" s="2"/>
      <c r="C2" s="2" t="s">
        <v>162</v>
      </c>
      <c r="D2" s="1"/>
      <c r="E2" s="1"/>
      <c r="F2" s="1"/>
      <c r="G2" s="1"/>
      <c r="H2" s="1"/>
    </row>
    <row r="3" spans="1:8" x14ac:dyDescent="0.25">
      <c r="A3" s="7"/>
      <c r="B3" s="2"/>
      <c r="C3" s="2"/>
      <c r="D3" s="1"/>
      <c r="E3" s="1"/>
      <c r="F3" s="1"/>
      <c r="G3" s="1"/>
      <c r="H3" s="1"/>
    </row>
    <row r="4" spans="1:8" x14ac:dyDescent="0.25">
      <c r="A4" s="5" t="s">
        <v>3</v>
      </c>
      <c r="B4" s="8"/>
      <c r="C4" s="2"/>
      <c r="D4" s="1" t="s">
        <v>6</v>
      </c>
      <c r="E4" s="1"/>
      <c r="F4" s="1"/>
      <c r="G4" s="9"/>
      <c r="H4" s="9"/>
    </row>
    <row r="5" spans="1:8" x14ac:dyDescent="0.25">
      <c r="A5" s="5"/>
      <c r="B5" s="3"/>
      <c r="C5" s="2"/>
      <c r="D5" s="1" t="s">
        <v>163</v>
      </c>
      <c r="E5" s="1"/>
      <c r="F5" s="1"/>
      <c r="G5" s="1"/>
      <c r="H5" s="1"/>
    </row>
    <row r="6" spans="1:8" x14ac:dyDescent="0.25">
      <c r="A6" s="5"/>
      <c r="B6" s="1" t="s">
        <v>15</v>
      </c>
      <c r="C6" s="2"/>
      <c r="D6" s="1"/>
      <c r="E6" s="1"/>
      <c r="F6" s="1"/>
      <c r="G6" s="1"/>
      <c r="H6" s="1"/>
    </row>
    <row r="7" spans="1:8" x14ac:dyDescent="0.25">
      <c r="A7" s="5"/>
      <c r="B7" s="1" t="s">
        <v>21</v>
      </c>
      <c r="C7" s="2" t="s">
        <v>22</v>
      </c>
      <c r="D7" s="1"/>
      <c r="E7" s="1"/>
      <c r="F7" s="1"/>
      <c r="G7" s="1"/>
      <c r="H7" s="1"/>
    </row>
    <row r="8" spans="1:8" ht="15.75" x14ac:dyDescent="0.25">
      <c r="A8" s="12"/>
      <c r="B8" s="1"/>
      <c r="C8" s="11"/>
      <c r="D8" s="14"/>
      <c r="E8" s="1"/>
      <c r="F8" s="1"/>
      <c r="G8" s="1"/>
      <c r="H8" s="1"/>
    </row>
    <row r="9" spans="1:8" ht="15.75" x14ac:dyDescent="0.25">
      <c r="A9" s="28">
        <v>1</v>
      </c>
      <c r="B9" s="1" t="s">
        <v>161</v>
      </c>
      <c r="C9" s="11" t="s">
        <v>164</v>
      </c>
      <c r="D9" s="14">
        <v>1</v>
      </c>
      <c r="E9" s="30">
        <v>45062</v>
      </c>
      <c r="F9" s="1"/>
      <c r="G9" s="1"/>
      <c r="H9" s="1"/>
    </row>
    <row r="10" spans="1:8" ht="15.75" x14ac:dyDescent="0.25">
      <c r="A10" s="28">
        <f t="shared" ref="A10:A42" si="0">A9+1</f>
        <v>2</v>
      </c>
      <c r="B10" s="1" t="s">
        <v>161</v>
      </c>
      <c r="C10" s="11" t="s">
        <v>165</v>
      </c>
      <c r="D10" s="14">
        <v>1</v>
      </c>
      <c r="E10" s="30">
        <v>45474</v>
      </c>
      <c r="F10" s="1"/>
      <c r="G10" s="16"/>
      <c r="H10" s="17"/>
    </row>
    <row r="11" spans="1:8" ht="15.75" x14ac:dyDescent="0.25">
      <c r="A11" s="28">
        <f>A10+1</f>
        <v>3</v>
      </c>
      <c r="B11" s="1" t="s">
        <v>161</v>
      </c>
      <c r="C11" s="31" t="s">
        <v>166</v>
      </c>
      <c r="D11" s="33">
        <v>1</v>
      </c>
      <c r="E11" s="30">
        <v>44880</v>
      </c>
      <c r="F11" s="1"/>
      <c r="G11" s="16"/>
      <c r="H11" s="17"/>
    </row>
    <row r="12" spans="1:8" ht="15.75" x14ac:dyDescent="0.25">
      <c r="A12" s="28">
        <f t="shared" si="0"/>
        <v>4</v>
      </c>
      <c r="B12" s="1" t="s">
        <v>161</v>
      </c>
      <c r="C12" s="31" t="s">
        <v>167</v>
      </c>
      <c r="D12" s="33">
        <v>1</v>
      </c>
      <c r="E12" s="30">
        <v>45496</v>
      </c>
      <c r="F12" s="1"/>
      <c r="G12" s="16"/>
      <c r="H12" s="16"/>
    </row>
    <row r="13" spans="1:8" ht="15.75" x14ac:dyDescent="0.25">
      <c r="A13" s="28">
        <f t="shared" si="0"/>
        <v>5</v>
      </c>
      <c r="B13" s="1" t="s">
        <v>161</v>
      </c>
      <c r="C13" s="31" t="s">
        <v>37</v>
      </c>
      <c r="D13" s="33">
        <v>1</v>
      </c>
      <c r="E13" s="30">
        <v>45594</v>
      </c>
      <c r="F13" s="1"/>
      <c r="G13" s="16"/>
      <c r="H13" s="17"/>
    </row>
    <row r="14" spans="1:8" ht="15.75" x14ac:dyDescent="0.25">
      <c r="A14" s="28">
        <f t="shared" si="0"/>
        <v>6</v>
      </c>
      <c r="B14" s="16" t="s">
        <v>168</v>
      </c>
      <c r="C14" s="31" t="s">
        <v>169</v>
      </c>
      <c r="D14" s="33">
        <v>1</v>
      </c>
      <c r="E14" s="30">
        <v>45356</v>
      </c>
      <c r="F14" s="1"/>
      <c r="G14" s="16"/>
      <c r="H14" s="17"/>
    </row>
    <row r="15" spans="1:8" ht="15.75" x14ac:dyDescent="0.25">
      <c r="A15" s="28">
        <f t="shared" si="0"/>
        <v>7</v>
      </c>
      <c r="B15" s="16" t="s">
        <v>161</v>
      </c>
      <c r="C15" s="31" t="s">
        <v>170</v>
      </c>
      <c r="D15" s="33">
        <v>1</v>
      </c>
      <c r="E15" s="30">
        <v>45559</v>
      </c>
      <c r="F15" s="1"/>
      <c r="G15" s="29"/>
      <c r="H15" s="17"/>
    </row>
    <row r="16" spans="1:8" x14ac:dyDescent="0.25">
      <c r="A16" s="28">
        <f t="shared" si="0"/>
        <v>8</v>
      </c>
      <c r="B16" s="16" t="s">
        <v>168</v>
      </c>
      <c r="C16" s="21" t="s">
        <v>171</v>
      </c>
      <c r="D16" s="1">
        <v>2</v>
      </c>
      <c r="E16" s="16"/>
      <c r="F16" s="29">
        <v>45118</v>
      </c>
      <c r="G16" s="29"/>
      <c r="H16" s="17"/>
    </row>
    <row r="17" spans="1:9" x14ac:dyDescent="0.25">
      <c r="A17" s="28">
        <f t="shared" si="0"/>
        <v>9</v>
      </c>
      <c r="B17" s="16" t="s">
        <v>161</v>
      </c>
      <c r="C17" s="21" t="s">
        <v>172</v>
      </c>
      <c r="D17" s="1">
        <v>2</v>
      </c>
      <c r="E17" s="29">
        <v>45111</v>
      </c>
      <c r="F17" s="16"/>
      <c r="G17" s="29"/>
      <c r="H17" s="17"/>
    </row>
    <row r="18" spans="1:9" x14ac:dyDescent="0.25">
      <c r="A18" s="28">
        <f t="shared" si="0"/>
        <v>10</v>
      </c>
      <c r="B18" s="16" t="s">
        <v>161</v>
      </c>
      <c r="C18" s="21" t="s">
        <v>173</v>
      </c>
      <c r="D18" s="1">
        <v>1</v>
      </c>
      <c r="E18" s="29">
        <v>45524</v>
      </c>
      <c r="F18" s="16"/>
      <c r="G18" s="16"/>
      <c r="H18" s="17"/>
    </row>
    <row r="19" spans="1:9" x14ac:dyDescent="0.25">
      <c r="A19" s="28">
        <f>A18+1</f>
        <v>11</v>
      </c>
      <c r="B19" s="16" t="s">
        <v>161</v>
      </c>
      <c r="C19" s="21" t="s">
        <v>174</v>
      </c>
      <c r="D19" s="1">
        <v>1</v>
      </c>
      <c r="E19" s="29">
        <v>45559</v>
      </c>
      <c r="F19" s="16"/>
      <c r="G19" s="16"/>
      <c r="H19" s="17"/>
    </row>
    <row r="20" spans="1:9" x14ac:dyDescent="0.25">
      <c r="A20" s="28">
        <f t="shared" si="0"/>
        <v>12</v>
      </c>
      <c r="B20" s="16" t="s">
        <v>161</v>
      </c>
      <c r="C20" s="21" t="s">
        <v>175</v>
      </c>
      <c r="D20" s="1">
        <v>1</v>
      </c>
      <c r="E20" s="29">
        <v>44910</v>
      </c>
      <c r="F20" s="16"/>
      <c r="G20" s="16"/>
      <c r="H20" s="17"/>
      <c r="I20" s="32"/>
    </row>
    <row r="21" spans="1:9" x14ac:dyDescent="0.25">
      <c r="A21" s="28">
        <f t="shared" si="0"/>
        <v>13</v>
      </c>
      <c r="B21" s="16" t="s">
        <v>161</v>
      </c>
      <c r="C21" s="21" t="s">
        <v>176</v>
      </c>
      <c r="D21" s="1">
        <v>1</v>
      </c>
      <c r="E21" s="29">
        <v>44943</v>
      </c>
      <c r="F21" s="19"/>
      <c r="G21" s="16"/>
      <c r="H21" s="17"/>
    </row>
    <row r="22" spans="1:9" x14ac:dyDescent="0.25">
      <c r="A22" s="28">
        <f t="shared" si="0"/>
        <v>14</v>
      </c>
      <c r="B22" s="16" t="s">
        <v>161</v>
      </c>
      <c r="C22" s="21" t="s">
        <v>177</v>
      </c>
      <c r="D22" s="1">
        <v>1</v>
      </c>
      <c r="E22" s="29">
        <v>45321</v>
      </c>
      <c r="F22" s="19"/>
      <c r="G22" s="16"/>
      <c r="H22" s="17"/>
    </row>
    <row r="23" spans="1:9" x14ac:dyDescent="0.25">
      <c r="A23" s="28">
        <f t="shared" si="0"/>
        <v>15</v>
      </c>
      <c r="B23" s="16" t="s">
        <v>161</v>
      </c>
      <c r="C23" s="21" t="s">
        <v>178</v>
      </c>
      <c r="D23" s="1">
        <v>1</v>
      </c>
      <c r="E23" s="29">
        <v>45174</v>
      </c>
      <c r="F23" s="19"/>
      <c r="G23" s="16"/>
      <c r="H23" s="17"/>
    </row>
    <row r="24" spans="1:9" x14ac:dyDescent="0.25">
      <c r="A24" s="28">
        <f t="shared" si="0"/>
        <v>16</v>
      </c>
      <c r="B24" s="16" t="s">
        <v>161</v>
      </c>
      <c r="C24" s="21" t="s">
        <v>179</v>
      </c>
      <c r="D24" s="1">
        <v>1</v>
      </c>
      <c r="E24" s="29">
        <v>45118</v>
      </c>
      <c r="F24" s="16"/>
      <c r="G24" s="16"/>
      <c r="H24" s="17"/>
    </row>
    <row r="25" spans="1:9" x14ac:dyDescent="0.25">
      <c r="A25" s="28">
        <f t="shared" si="0"/>
        <v>17</v>
      </c>
      <c r="B25" s="16" t="s">
        <v>161</v>
      </c>
      <c r="C25" s="21" t="s">
        <v>180</v>
      </c>
      <c r="D25" s="1">
        <v>1</v>
      </c>
      <c r="E25" s="29">
        <v>44887</v>
      </c>
      <c r="F25" s="16"/>
      <c r="G25" s="16"/>
      <c r="H25" s="17"/>
    </row>
    <row r="26" spans="1:9" x14ac:dyDescent="0.25">
      <c r="A26" s="28">
        <f t="shared" si="0"/>
        <v>18</v>
      </c>
      <c r="B26" s="16" t="s">
        <v>161</v>
      </c>
      <c r="C26" s="21" t="s">
        <v>181</v>
      </c>
      <c r="D26" s="1">
        <v>1</v>
      </c>
      <c r="E26" s="29">
        <v>45496</v>
      </c>
      <c r="F26" s="16"/>
      <c r="G26" s="16"/>
      <c r="H26" s="17"/>
    </row>
    <row r="27" spans="1:9" x14ac:dyDescent="0.25">
      <c r="A27" s="28">
        <f t="shared" si="0"/>
        <v>19</v>
      </c>
      <c r="B27" s="16" t="s">
        <v>161</v>
      </c>
      <c r="C27" s="21" t="s">
        <v>182</v>
      </c>
      <c r="D27" s="1">
        <v>1</v>
      </c>
      <c r="E27" s="29">
        <v>44915</v>
      </c>
      <c r="F27" s="16"/>
      <c r="G27" s="16"/>
      <c r="H27" s="17"/>
    </row>
    <row r="28" spans="1:9" x14ac:dyDescent="0.25">
      <c r="A28" s="28">
        <f t="shared" si="0"/>
        <v>20</v>
      </c>
      <c r="B28" s="16" t="s">
        <v>161</v>
      </c>
      <c r="C28" s="21" t="s">
        <v>183</v>
      </c>
      <c r="D28" s="1">
        <v>1</v>
      </c>
      <c r="E28" s="29">
        <v>45169</v>
      </c>
      <c r="F28" s="16"/>
      <c r="G28" s="16"/>
      <c r="H28" s="17"/>
    </row>
    <row r="29" spans="1:9" x14ac:dyDescent="0.25">
      <c r="A29" s="28">
        <f t="shared" si="0"/>
        <v>21</v>
      </c>
      <c r="B29" s="16"/>
      <c r="C29" s="21" t="s">
        <v>184</v>
      </c>
      <c r="D29" s="1">
        <v>1</v>
      </c>
      <c r="E29" s="29">
        <v>45405</v>
      </c>
      <c r="F29" s="16"/>
      <c r="G29" s="16"/>
      <c r="H29" s="17"/>
    </row>
    <row r="30" spans="1:9" x14ac:dyDescent="0.25">
      <c r="A30" s="28">
        <f t="shared" si="0"/>
        <v>22</v>
      </c>
      <c r="B30" s="16" t="s">
        <v>161</v>
      </c>
      <c r="C30" s="21" t="s">
        <v>185</v>
      </c>
      <c r="D30" s="1">
        <v>1</v>
      </c>
      <c r="E30" s="29">
        <v>45545</v>
      </c>
      <c r="F30" s="16"/>
      <c r="G30" s="16"/>
      <c r="H30" s="17"/>
    </row>
    <row r="31" spans="1:9" x14ac:dyDescent="0.25">
      <c r="A31" s="28">
        <f t="shared" si="0"/>
        <v>23</v>
      </c>
      <c r="B31" s="16" t="s">
        <v>161</v>
      </c>
      <c r="C31" s="21" t="s">
        <v>186</v>
      </c>
      <c r="D31" s="1">
        <v>1</v>
      </c>
      <c r="E31" s="29">
        <v>45097</v>
      </c>
      <c r="F31" s="16"/>
      <c r="G31" s="16"/>
      <c r="H31" s="17"/>
    </row>
    <row r="32" spans="1:9" x14ac:dyDescent="0.25">
      <c r="A32" s="28">
        <f>A31+1</f>
        <v>24</v>
      </c>
      <c r="B32" s="16" t="s">
        <v>161</v>
      </c>
      <c r="C32" s="21" t="s">
        <v>187</v>
      </c>
      <c r="D32" s="1">
        <v>1</v>
      </c>
      <c r="E32" s="16"/>
      <c r="F32" s="16"/>
      <c r="G32" s="16"/>
      <c r="H32" s="17"/>
    </row>
    <row r="33" spans="1:11" x14ac:dyDescent="0.25">
      <c r="A33" s="28">
        <f t="shared" si="0"/>
        <v>25</v>
      </c>
      <c r="B33" s="16" t="s">
        <v>161</v>
      </c>
      <c r="C33" s="21" t="s">
        <v>188</v>
      </c>
      <c r="D33" s="1">
        <v>1</v>
      </c>
      <c r="E33" s="16"/>
      <c r="F33" s="16"/>
      <c r="G33" s="16"/>
      <c r="H33" s="17"/>
    </row>
    <row r="34" spans="1:11" x14ac:dyDescent="0.25">
      <c r="A34" s="28">
        <f t="shared" si="0"/>
        <v>26</v>
      </c>
      <c r="B34" s="16" t="s">
        <v>161</v>
      </c>
      <c r="C34" s="2" t="s">
        <v>189</v>
      </c>
      <c r="D34" s="1">
        <v>1</v>
      </c>
      <c r="E34" s="16"/>
      <c r="F34" s="23"/>
      <c r="G34" s="16"/>
      <c r="H34" s="17"/>
    </row>
    <row r="35" spans="1:11" x14ac:dyDescent="0.25">
      <c r="A35" s="28">
        <f t="shared" si="0"/>
        <v>27</v>
      </c>
      <c r="B35" s="16" t="s">
        <v>161</v>
      </c>
      <c r="C35" s="21" t="s">
        <v>57</v>
      </c>
      <c r="D35" s="1">
        <v>1</v>
      </c>
      <c r="E35" s="16"/>
      <c r="F35" s="16"/>
      <c r="G35" s="16"/>
      <c r="H35" s="17"/>
    </row>
    <row r="36" spans="1:11" x14ac:dyDescent="0.25">
      <c r="A36" s="28">
        <f t="shared" si="0"/>
        <v>28</v>
      </c>
      <c r="B36" s="16" t="s">
        <v>161</v>
      </c>
      <c r="C36" s="21" t="s">
        <v>190</v>
      </c>
      <c r="D36" s="1">
        <v>2</v>
      </c>
      <c r="E36" s="29">
        <v>45517</v>
      </c>
      <c r="F36" s="29">
        <v>45524</v>
      </c>
      <c r="G36" s="16"/>
      <c r="H36" s="17"/>
      <c r="K36" s="32"/>
    </row>
    <row r="37" spans="1:11" x14ac:dyDescent="0.25">
      <c r="A37" s="28">
        <f t="shared" si="0"/>
        <v>29</v>
      </c>
      <c r="B37" s="16" t="s">
        <v>161</v>
      </c>
      <c r="C37" s="21" t="s">
        <v>191</v>
      </c>
      <c r="D37" s="1">
        <v>1</v>
      </c>
      <c r="E37" s="29">
        <v>45524</v>
      </c>
      <c r="F37" s="16"/>
      <c r="G37" s="29">
        <v>45580</v>
      </c>
      <c r="H37" s="17"/>
    </row>
    <row r="38" spans="1:11" x14ac:dyDescent="0.25">
      <c r="A38" s="28">
        <f t="shared" si="0"/>
        <v>30</v>
      </c>
      <c r="B38" s="16" t="s">
        <v>161</v>
      </c>
      <c r="C38" s="21" t="s">
        <v>192</v>
      </c>
      <c r="D38" s="1">
        <v>2</v>
      </c>
      <c r="E38" s="29">
        <v>45342</v>
      </c>
      <c r="F38" s="29">
        <v>45377</v>
      </c>
      <c r="G38" s="16"/>
      <c r="H38" s="17"/>
    </row>
    <row r="39" spans="1:11" x14ac:dyDescent="0.25">
      <c r="A39" s="28">
        <f t="shared" si="0"/>
        <v>31</v>
      </c>
      <c r="B39" s="16" t="s">
        <v>161</v>
      </c>
      <c r="C39" s="21" t="s">
        <v>193</v>
      </c>
      <c r="D39" s="1">
        <v>1</v>
      </c>
      <c r="E39" s="29">
        <v>45524</v>
      </c>
      <c r="F39" s="29"/>
      <c r="G39" s="16"/>
      <c r="H39" s="17"/>
    </row>
    <row r="40" spans="1:11" x14ac:dyDescent="0.25">
      <c r="A40" s="28">
        <f t="shared" si="0"/>
        <v>32</v>
      </c>
      <c r="B40" s="16" t="s">
        <v>161</v>
      </c>
      <c r="C40" s="21" t="s">
        <v>194</v>
      </c>
      <c r="D40" s="1">
        <v>1</v>
      </c>
      <c r="E40" s="29">
        <v>45503</v>
      </c>
      <c r="F40" s="29"/>
      <c r="G40" s="16"/>
      <c r="H40" s="17"/>
    </row>
    <row r="41" spans="1:11" x14ac:dyDescent="0.25">
      <c r="A41" s="28">
        <f t="shared" si="0"/>
        <v>33</v>
      </c>
      <c r="B41" s="16" t="s">
        <v>168</v>
      </c>
      <c r="C41" s="21" t="s">
        <v>195</v>
      </c>
      <c r="D41" s="1">
        <v>1</v>
      </c>
      <c r="E41" s="29">
        <v>44910</v>
      </c>
      <c r="F41" s="16"/>
      <c r="G41" s="16"/>
      <c r="H41" s="13"/>
    </row>
    <row r="42" spans="1:11" x14ac:dyDescent="0.25">
      <c r="A42" s="28">
        <f t="shared" si="0"/>
        <v>34</v>
      </c>
      <c r="B42" s="16" t="s">
        <v>161</v>
      </c>
      <c r="C42" s="21" t="s">
        <v>196</v>
      </c>
      <c r="D42" s="1">
        <v>1</v>
      </c>
      <c r="E42" s="23"/>
      <c r="F42" s="16"/>
      <c r="G42" s="16"/>
      <c r="H42" s="13"/>
    </row>
    <row r="43" spans="1:11" x14ac:dyDescent="0.25">
      <c r="A43" s="34">
        <v>35</v>
      </c>
      <c r="B43" s="16" t="s">
        <v>161</v>
      </c>
      <c r="C43" s="21" t="s">
        <v>197</v>
      </c>
      <c r="D43" s="1">
        <v>1</v>
      </c>
      <c r="E43" s="16"/>
      <c r="F43" s="16"/>
      <c r="G43" s="16"/>
      <c r="H43" s="13"/>
    </row>
    <row r="44" spans="1:11" x14ac:dyDescent="0.25">
      <c r="A44" s="34">
        <v>36</v>
      </c>
      <c r="B44" s="16" t="s">
        <v>161</v>
      </c>
      <c r="C44" s="21" t="s">
        <v>198</v>
      </c>
      <c r="D44" s="1">
        <v>1</v>
      </c>
      <c r="E44" s="29">
        <v>45055</v>
      </c>
      <c r="F44" s="16"/>
      <c r="G44" s="16"/>
      <c r="H44" s="13"/>
    </row>
    <row r="45" spans="1:11" x14ac:dyDescent="0.25">
      <c r="A45" s="34">
        <v>37</v>
      </c>
      <c r="B45" s="16" t="s">
        <v>161</v>
      </c>
      <c r="C45" s="21" t="s">
        <v>199</v>
      </c>
      <c r="D45" s="1">
        <v>1</v>
      </c>
      <c r="E45" s="29">
        <v>45531</v>
      </c>
      <c r="F45" s="16"/>
      <c r="G45" s="16"/>
      <c r="H45" s="13"/>
    </row>
    <row r="46" spans="1:11" x14ac:dyDescent="0.25">
      <c r="A46" s="34">
        <v>38</v>
      </c>
      <c r="B46" s="16" t="s">
        <v>161</v>
      </c>
      <c r="C46" s="21" t="s">
        <v>200</v>
      </c>
      <c r="D46" s="1">
        <v>1</v>
      </c>
      <c r="E46" s="29">
        <v>45552</v>
      </c>
      <c r="F46" s="16"/>
      <c r="G46" s="16"/>
      <c r="H46" s="13"/>
    </row>
    <row r="47" spans="1:11" x14ac:dyDescent="0.25">
      <c r="A47" s="34">
        <v>39</v>
      </c>
      <c r="B47" s="16" t="s">
        <v>161</v>
      </c>
      <c r="C47" s="21" t="s">
        <v>201</v>
      </c>
      <c r="D47" s="1">
        <v>1</v>
      </c>
      <c r="E47" s="29">
        <v>45062</v>
      </c>
      <c r="F47" s="29">
        <v>45153</v>
      </c>
      <c r="G47" s="16"/>
      <c r="H47" s="13"/>
    </row>
    <row r="48" spans="1:11" x14ac:dyDescent="0.25">
      <c r="A48" s="34">
        <v>40</v>
      </c>
      <c r="B48" s="16" t="s">
        <v>161</v>
      </c>
      <c r="C48" s="21" t="s">
        <v>202</v>
      </c>
      <c r="D48" s="1">
        <v>1</v>
      </c>
      <c r="E48" s="29">
        <v>45496</v>
      </c>
      <c r="F48" s="29"/>
      <c r="G48" s="16"/>
      <c r="H48" s="13"/>
    </row>
    <row r="49" spans="1:8" x14ac:dyDescent="0.25">
      <c r="A49" s="34">
        <v>41</v>
      </c>
      <c r="B49" s="16" t="s">
        <v>161</v>
      </c>
      <c r="C49" s="21" t="s">
        <v>203</v>
      </c>
      <c r="D49" s="1">
        <v>2</v>
      </c>
      <c r="E49" s="29">
        <v>45146</v>
      </c>
      <c r="F49" s="16"/>
      <c r="G49" s="16"/>
      <c r="H49" s="13"/>
    </row>
    <row r="50" spans="1:8" x14ac:dyDescent="0.25">
      <c r="A50" s="34">
        <v>42</v>
      </c>
      <c r="B50" s="16" t="s">
        <v>161</v>
      </c>
      <c r="C50" s="21" t="s">
        <v>204</v>
      </c>
      <c r="D50" s="1">
        <v>1</v>
      </c>
      <c r="E50" s="29">
        <v>45265</v>
      </c>
      <c r="F50" s="16"/>
      <c r="G50" s="16"/>
      <c r="H50" s="13"/>
    </row>
    <row r="51" spans="1:8" ht="15.75" x14ac:dyDescent="0.25">
      <c r="A51" s="34">
        <v>43</v>
      </c>
      <c r="B51" s="52" t="s">
        <v>168</v>
      </c>
      <c r="C51" s="21" t="s">
        <v>84</v>
      </c>
      <c r="D51" s="1">
        <v>1</v>
      </c>
      <c r="E51" s="29">
        <v>45537</v>
      </c>
      <c r="F51" s="29">
        <v>45559</v>
      </c>
      <c r="G51" s="16"/>
      <c r="H51" s="13"/>
    </row>
    <row r="52" spans="1:8" x14ac:dyDescent="0.25">
      <c r="A52" s="34">
        <v>44</v>
      </c>
      <c r="B52" s="16" t="s">
        <v>161</v>
      </c>
      <c r="C52" s="21" t="s">
        <v>205</v>
      </c>
      <c r="D52" s="1">
        <v>1</v>
      </c>
      <c r="E52" s="29">
        <v>45307</v>
      </c>
      <c r="F52" s="16"/>
      <c r="G52" s="16"/>
      <c r="H52" s="13"/>
    </row>
    <row r="53" spans="1:8" x14ac:dyDescent="0.25">
      <c r="A53" s="34">
        <v>45</v>
      </c>
      <c r="B53" s="16" t="s">
        <v>161</v>
      </c>
      <c r="C53" s="21" t="s">
        <v>206</v>
      </c>
      <c r="D53" s="1">
        <v>1</v>
      </c>
      <c r="E53" s="29">
        <v>45474</v>
      </c>
      <c r="F53" s="16"/>
      <c r="G53" s="16"/>
      <c r="H53" s="13"/>
    </row>
    <row r="54" spans="1:8" x14ac:dyDescent="0.25">
      <c r="A54" s="13">
        <v>46</v>
      </c>
      <c r="B54" s="16" t="s">
        <v>161</v>
      </c>
      <c r="C54" s="21" t="s">
        <v>207</v>
      </c>
      <c r="D54" s="1">
        <v>1</v>
      </c>
      <c r="E54" s="29">
        <v>45300</v>
      </c>
      <c r="F54" s="16"/>
      <c r="G54" s="16"/>
      <c r="H54" s="13"/>
    </row>
    <row r="55" spans="1:8" x14ac:dyDescent="0.25">
      <c r="A55" s="34">
        <v>47</v>
      </c>
      <c r="B55" s="16" t="s">
        <v>168</v>
      </c>
      <c r="C55" s="21" t="s">
        <v>208</v>
      </c>
      <c r="D55" s="1">
        <v>1</v>
      </c>
      <c r="E55" s="29">
        <v>45405</v>
      </c>
      <c r="F55" s="16"/>
      <c r="G55" s="16"/>
      <c r="H55" s="13"/>
    </row>
    <row r="56" spans="1:8" x14ac:dyDescent="0.25">
      <c r="A56" s="13">
        <v>48</v>
      </c>
      <c r="B56" s="16" t="s">
        <v>161</v>
      </c>
      <c r="C56" s="21" t="s">
        <v>209</v>
      </c>
      <c r="D56" s="1">
        <v>1</v>
      </c>
      <c r="E56" s="29">
        <v>45321</v>
      </c>
      <c r="F56" s="16"/>
      <c r="G56" s="16"/>
      <c r="H56" s="13"/>
    </row>
    <row r="57" spans="1:8" x14ac:dyDescent="0.25">
      <c r="A57" s="34">
        <v>49</v>
      </c>
      <c r="B57" s="16" t="s">
        <v>161</v>
      </c>
      <c r="C57" s="21" t="s">
        <v>210</v>
      </c>
      <c r="D57" s="1">
        <v>1</v>
      </c>
      <c r="E57" s="29">
        <v>45447</v>
      </c>
      <c r="F57" s="16"/>
      <c r="G57" s="16"/>
      <c r="H57" s="13"/>
    </row>
    <row r="58" spans="1:8" x14ac:dyDescent="0.25">
      <c r="A58" s="13">
        <v>50</v>
      </c>
      <c r="B58" s="16" t="s">
        <v>161</v>
      </c>
      <c r="C58" s="21" t="s">
        <v>211</v>
      </c>
      <c r="D58" s="1">
        <v>1</v>
      </c>
      <c r="E58" s="29">
        <v>45055</v>
      </c>
      <c r="F58" s="16"/>
      <c r="G58" s="16"/>
      <c r="H58" s="13"/>
    </row>
    <row r="59" spans="1:8" x14ac:dyDescent="0.25">
      <c r="A59" s="13">
        <v>51</v>
      </c>
      <c r="B59" s="16" t="s">
        <v>161</v>
      </c>
      <c r="C59" s="21" t="s">
        <v>212</v>
      </c>
      <c r="D59" s="1">
        <v>1</v>
      </c>
      <c r="E59" s="29">
        <v>44910</v>
      </c>
      <c r="F59" s="16"/>
      <c r="G59" s="16"/>
      <c r="H59" s="13"/>
    </row>
    <row r="60" spans="1:8" x14ac:dyDescent="0.25">
      <c r="A60" s="13">
        <v>52</v>
      </c>
      <c r="B60" s="16" t="s">
        <v>161</v>
      </c>
      <c r="C60" s="21" t="s">
        <v>213</v>
      </c>
      <c r="D60" s="1">
        <v>1</v>
      </c>
      <c r="E60" s="29">
        <v>45426</v>
      </c>
      <c r="F60" s="16"/>
      <c r="G60" s="16"/>
      <c r="H60" s="13"/>
    </row>
    <row r="61" spans="1:8" x14ac:dyDescent="0.25">
      <c r="A61" s="13">
        <v>53</v>
      </c>
      <c r="B61" s="16" t="s">
        <v>161</v>
      </c>
      <c r="C61" s="21" t="s">
        <v>95</v>
      </c>
      <c r="D61" s="1">
        <v>1</v>
      </c>
      <c r="E61" s="29">
        <v>45414</v>
      </c>
      <c r="F61" s="16"/>
      <c r="G61" s="16"/>
      <c r="H61" s="13"/>
    </row>
    <row r="62" spans="1:8" x14ac:dyDescent="0.25">
      <c r="A62" s="13">
        <v>54</v>
      </c>
      <c r="B62" s="16" t="s">
        <v>161</v>
      </c>
      <c r="C62" s="21" t="s">
        <v>214</v>
      </c>
      <c r="D62" s="1">
        <v>1</v>
      </c>
      <c r="E62" s="29">
        <v>45321</v>
      </c>
      <c r="F62" s="29">
        <v>45384</v>
      </c>
      <c r="G62" s="16"/>
      <c r="H62" s="13"/>
    </row>
    <row r="63" spans="1:8" x14ac:dyDescent="0.25">
      <c r="A63" s="13">
        <v>55</v>
      </c>
      <c r="B63" s="16" t="s">
        <v>161</v>
      </c>
      <c r="C63" s="21" t="s">
        <v>215</v>
      </c>
      <c r="D63" s="1">
        <v>1</v>
      </c>
      <c r="E63" s="29">
        <v>45489</v>
      </c>
      <c r="F63" s="29"/>
      <c r="G63" s="16"/>
      <c r="H63" s="13"/>
    </row>
    <row r="64" spans="1:8" x14ac:dyDescent="0.25">
      <c r="A64" s="13">
        <v>56</v>
      </c>
      <c r="B64" s="16" t="s">
        <v>161</v>
      </c>
      <c r="C64" s="21" t="s">
        <v>216</v>
      </c>
      <c r="D64" s="1">
        <v>1</v>
      </c>
      <c r="E64" s="29">
        <v>45062</v>
      </c>
      <c r="F64" s="29">
        <v>44978</v>
      </c>
      <c r="G64" s="16"/>
      <c r="H64" s="13"/>
    </row>
    <row r="65" spans="1:8" x14ac:dyDescent="0.25">
      <c r="A65">
        <v>57</v>
      </c>
      <c r="B65" s="16" t="s">
        <v>161</v>
      </c>
      <c r="C65" s="21" t="s">
        <v>217</v>
      </c>
      <c r="D65" s="1">
        <v>1</v>
      </c>
      <c r="E65" s="29">
        <v>45496</v>
      </c>
      <c r="F65" s="29"/>
      <c r="G65" s="16"/>
      <c r="H65" s="13"/>
    </row>
    <row r="66" spans="1:8" x14ac:dyDescent="0.25">
      <c r="A66">
        <v>58</v>
      </c>
      <c r="B66" s="16" t="s">
        <v>161</v>
      </c>
      <c r="C66" s="21" t="s">
        <v>218</v>
      </c>
      <c r="D66" s="1">
        <v>1</v>
      </c>
      <c r="E66" s="29">
        <v>45377</v>
      </c>
      <c r="F66" s="29"/>
      <c r="G66" s="16"/>
      <c r="H66" s="13"/>
    </row>
    <row r="67" spans="1:8" x14ac:dyDescent="0.25">
      <c r="A67">
        <v>59</v>
      </c>
      <c r="B67" s="16" t="s">
        <v>161</v>
      </c>
      <c r="C67" s="21" t="s">
        <v>219</v>
      </c>
      <c r="D67" s="16">
        <v>2</v>
      </c>
      <c r="E67" s="29">
        <v>44831</v>
      </c>
      <c r="F67" s="29">
        <v>45321</v>
      </c>
      <c r="G67" s="16"/>
      <c r="H67" s="13"/>
    </row>
    <row r="68" spans="1:8" x14ac:dyDescent="0.25">
      <c r="A68">
        <v>60</v>
      </c>
      <c r="B68" s="16" t="s">
        <v>161</v>
      </c>
      <c r="C68" s="21" t="s">
        <v>220</v>
      </c>
      <c r="D68" s="16">
        <v>1</v>
      </c>
      <c r="E68" s="29">
        <v>45062</v>
      </c>
      <c r="F68" s="29"/>
      <c r="G68" s="13"/>
      <c r="H68" s="13"/>
    </row>
    <row r="69" spans="1:8" x14ac:dyDescent="0.25">
      <c r="A69">
        <v>61</v>
      </c>
      <c r="B69" s="16" t="s">
        <v>221</v>
      </c>
      <c r="C69" s="21" t="s">
        <v>222</v>
      </c>
      <c r="D69" s="16">
        <v>1</v>
      </c>
      <c r="E69" s="29">
        <v>45097</v>
      </c>
      <c r="F69" s="29"/>
      <c r="G69" s="13"/>
      <c r="H69" s="13"/>
    </row>
    <row r="70" spans="1:8" x14ac:dyDescent="0.25">
      <c r="A70">
        <v>62</v>
      </c>
      <c r="B70" s="16" t="s">
        <v>161</v>
      </c>
      <c r="C70" s="21" t="s">
        <v>223</v>
      </c>
      <c r="D70" s="16">
        <v>1</v>
      </c>
      <c r="E70" s="29">
        <v>45414</v>
      </c>
      <c r="F70" s="29"/>
      <c r="G70" s="13"/>
    </row>
    <row r="71" spans="1:8" x14ac:dyDescent="0.25">
      <c r="A71">
        <v>63</v>
      </c>
      <c r="B71" s="16" t="s">
        <v>161</v>
      </c>
      <c r="C71" s="21" t="s">
        <v>224</v>
      </c>
      <c r="D71" s="1">
        <v>1</v>
      </c>
      <c r="E71" s="16"/>
      <c r="F71" s="16"/>
      <c r="G71" s="13"/>
    </row>
    <row r="72" spans="1:8" x14ac:dyDescent="0.25">
      <c r="A72">
        <v>64</v>
      </c>
      <c r="B72" s="16" t="s">
        <v>161</v>
      </c>
      <c r="C72" s="21" t="s">
        <v>225</v>
      </c>
      <c r="D72" s="1">
        <v>1</v>
      </c>
      <c r="E72" s="29">
        <v>45594</v>
      </c>
      <c r="F72" s="16"/>
      <c r="G72" s="13"/>
    </row>
    <row r="73" spans="1:8" x14ac:dyDescent="0.25">
      <c r="A73">
        <v>65</v>
      </c>
      <c r="B73" s="16" t="s">
        <v>161</v>
      </c>
      <c r="C73" s="21" t="s">
        <v>226</v>
      </c>
      <c r="D73" s="1">
        <v>1</v>
      </c>
      <c r="E73" s="29">
        <v>45195</v>
      </c>
      <c r="F73" s="16"/>
      <c r="G73" s="13"/>
    </row>
    <row r="74" spans="1:8" x14ac:dyDescent="0.25">
      <c r="A74">
        <v>66</v>
      </c>
      <c r="B74" s="16" t="s">
        <v>161</v>
      </c>
      <c r="C74" s="21" t="s">
        <v>227</v>
      </c>
      <c r="D74" s="1">
        <v>1</v>
      </c>
      <c r="E74" s="29">
        <v>45111</v>
      </c>
      <c r="F74" s="16"/>
      <c r="G74" s="13"/>
    </row>
    <row r="75" spans="1:8" x14ac:dyDescent="0.25">
      <c r="A75">
        <v>67</v>
      </c>
      <c r="B75" s="16" t="s">
        <v>161</v>
      </c>
      <c r="C75" s="21" t="s">
        <v>228</v>
      </c>
      <c r="D75" s="1">
        <v>1</v>
      </c>
      <c r="E75" s="29">
        <v>45062</v>
      </c>
      <c r="F75" s="16"/>
      <c r="G75" s="34"/>
    </row>
    <row r="76" spans="1:8" x14ac:dyDescent="0.25">
      <c r="A76">
        <v>68</v>
      </c>
      <c r="B76" s="16" t="s">
        <v>168</v>
      </c>
      <c r="C76" s="21" t="s">
        <v>229</v>
      </c>
      <c r="D76" s="1">
        <v>1</v>
      </c>
      <c r="E76" s="29">
        <v>45195</v>
      </c>
      <c r="F76" s="16"/>
      <c r="G76" s="13"/>
    </row>
    <row r="77" spans="1:8" x14ac:dyDescent="0.25">
      <c r="A77">
        <v>69</v>
      </c>
      <c r="B77" s="16" t="s">
        <v>161</v>
      </c>
      <c r="C77" s="21" t="s">
        <v>230</v>
      </c>
      <c r="D77" s="1">
        <v>1</v>
      </c>
      <c r="E77" s="16"/>
      <c r="F77" s="16"/>
      <c r="G77" s="13"/>
    </row>
    <row r="78" spans="1:8" x14ac:dyDescent="0.25">
      <c r="A78">
        <v>70</v>
      </c>
      <c r="B78" s="16" t="s">
        <v>161</v>
      </c>
      <c r="C78" s="21" t="s">
        <v>231</v>
      </c>
      <c r="D78" s="1">
        <v>1</v>
      </c>
      <c r="E78" s="16"/>
      <c r="F78" s="16"/>
      <c r="G78" s="13"/>
    </row>
    <row r="79" spans="1:8" x14ac:dyDescent="0.25">
      <c r="A79">
        <v>71</v>
      </c>
      <c r="B79" s="16" t="s">
        <v>161</v>
      </c>
      <c r="C79" s="21" t="s">
        <v>232</v>
      </c>
      <c r="D79" s="1">
        <v>1</v>
      </c>
      <c r="E79" s="29">
        <v>45265</v>
      </c>
      <c r="F79" s="16"/>
      <c r="G79" s="13"/>
    </row>
    <row r="80" spans="1:8" x14ac:dyDescent="0.25">
      <c r="A80">
        <v>72</v>
      </c>
      <c r="B80" s="16" t="s">
        <v>161</v>
      </c>
      <c r="C80" s="21" t="s">
        <v>233</v>
      </c>
      <c r="D80" s="1">
        <v>1</v>
      </c>
      <c r="E80" s="29">
        <v>45307</v>
      </c>
      <c r="F80" s="16"/>
      <c r="G80" s="13"/>
    </row>
    <row r="81" spans="1:7" x14ac:dyDescent="0.25">
      <c r="A81">
        <v>73</v>
      </c>
      <c r="B81" s="16" t="s">
        <v>161</v>
      </c>
      <c r="C81" s="21" t="s">
        <v>234</v>
      </c>
      <c r="D81" s="1">
        <v>1</v>
      </c>
      <c r="E81" s="16"/>
      <c r="F81" s="16"/>
      <c r="G81" s="13"/>
    </row>
    <row r="82" spans="1:7" x14ac:dyDescent="0.25">
      <c r="A82">
        <v>74</v>
      </c>
      <c r="B82" s="16" t="s">
        <v>161</v>
      </c>
      <c r="C82" s="21" t="s">
        <v>235</v>
      </c>
      <c r="D82" s="1">
        <v>1</v>
      </c>
      <c r="E82" s="29">
        <v>45538</v>
      </c>
      <c r="F82" s="16"/>
      <c r="G82" s="13"/>
    </row>
    <row r="83" spans="1:7" x14ac:dyDescent="0.25">
      <c r="A83">
        <v>75</v>
      </c>
      <c r="B83" s="16" t="s">
        <v>161</v>
      </c>
      <c r="C83" s="21" t="s">
        <v>236</v>
      </c>
      <c r="D83" s="1">
        <v>2</v>
      </c>
      <c r="E83" s="29">
        <v>44992</v>
      </c>
      <c r="F83" s="29">
        <v>45524</v>
      </c>
      <c r="G83" s="13"/>
    </row>
    <row r="84" spans="1:7" x14ac:dyDescent="0.25">
      <c r="A84">
        <v>76</v>
      </c>
      <c r="B84" s="16" t="s">
        <v>161</v>
      </c>
      <c r="C84" s="21" t="s">
        <v>237</v>
      </c>
      <c r="D84" s="1">
        <v>1</v>
      </c>
      <c r="E84" s="29">
        <v>44866</v>
      </c>
      <c r="F84" s="16"/>
      <c r="G84" s="13"/>
    </row>
    <row r="85" spans="1:7" x14ac:dyDescent="0.25">
      <c r="A85">
        <v>77</v>
      </c>
      <c r="B85" s="16" t="s">
        <v>161</v>
      </c>
      <c r="C85" s="21" t="s">
        <v>238</v>
      </c>
      <c r="D85" s="1">
        <v>1</v>
      </c>
      <c r="E85" s="29">
        <v>45118</v>
      </c>
      <c r="F85" s="29">
        <v>45412</v>
      </c>
      <c r="G85" s="13"/>
    </row>
    <row r="86" spans="1:7" x14ac:dyDescent="0.25">
      <c r="A86">
        <v>78</v>
      </c>
      <c r="B86" s="16" t="s">
        <v>161</v>
      </c>
      <c r="C86" s="21" t="s">
        <v>239</v>
      </c>
      <c r="D86" s="1">
        <v>1</v>
      </c>
      <c r="E86" s="29">
        <v>45076</v>
      </c>
      <c r="F86" s="29"/>
      <c r="G86" s="13"/>
    </row>
    <row r="87" spans="1:7" x14ac:dyDescent="0.25">
      <c r="A87">
        <v>79</v>
      </c>
      <c r="B87" s="16" t="s">
        <v>161</v>
      </c>
      <c r="C87" s="21" t="s">
        <v>240</v>
      </c>
      <c r="D87" s="1">
        <v>2</v>
      </c>
      <c r="E87" s="29">
        <v>44880</v>
      </c>
      <c r="F87" s="16"/>
      <c r="G87" s="13"/>
    </row>
    <row r="88" spans="1:7" x14ac:dyDescent="0.25">
      <c r="A88">
        <v>80</v>
      </c>
      <c r="B88" s="34" t="s">
        <v>241</v>
      </c>
      <c r="C88" s="35" t="s">
        <v>242</v>
      </c>
      <c r="D88" s="1">
        <v>1</v>
      </c>
      <c r="E88" s="1"/>
      <c r="F88" s="16"/>
      <c r="G88" s="13"/>
    </row>
    <row r="89" spans="1:7" x14ac:dyDescent="0.25">
      <c r="A89">
        <v>81</v>
      </c>
      <c r="B89" s="34" t="s">
        <v>241</v>
      </c>
      <c r="C89" s="21" t="s">
        <v>243</v>
      </c>
      <c r="D89" s="1">
        <v>1</v>
      </c>
      <c r="E89" s="1"/>
      <c r="F89" s="16"/>
      <c r="G89" s="13"/>
    </row>
    <row r="90" spans="1:7" x14ac:dyDescent="0.25">
      <c r="A90">
        <v>82</v>
      </c>
      <c r="B90" s="34" t="s">
        <v>241</v>
      </c>
      <c r="C90" s="21" t="s">
        <v>244</v>
      </c>
      <c r="D90" s="1">
        <v>1</v>
      </c>
      <c r="E90" s="30">
        <v>45307</v>
      </c>
      <c r="F90" s="16"/>
      <c r="G90" s="13"/>
    </row>
    <row r="91" spans="1:7" x14ac:dyDescent="0.25">
      <c r="A91">
        <v>83</v>
      </c>
      <c r="B91" s="34" t="s">
        <v>241</v>
      </c>
      <c r="C91" s="21" t="s">
        <v>245</v>
      </c>
      <c r="D91" s="1">
        <v>1</v>
      </c>
      <c r="E91" s="30">
        <v>45474</v>
      </c>
      <c r="F91" s="16"/>
      <c r="G91" s="13"/>
    </row>
    <row r="92" spans="1:7" x14ac:dyDescent="0.25">
      <c r="A92">
        <v>84</v>
      </c>
      <c r="B92" s="34" t="s">
        <v>241</v>
      </c>
      <c r="C92" s="21" t="s">
        <v>246</v>
      </c>
      <c r="D92" s="1">
        <v>1</v>
      </c>
      <c r="E92" s="30">
        <v>44845</v>
      </c>
      <c r="F92" s="13"/>
      <c r="G92" s="13"/>
    </row>
    <row r="93" spans="1:7" x14ac:dyDescent="0.25">
      <c r="A93">
        <v>85</v>
      </c>
      <c r="B93" s="34" t="s">
        <v>241</v>
      </c>
      <c r="C93" s="21" t="s">
        <v>247</v>
      </c>
      <c r="D93" s="1">
        <v>1</v>
      </c>
      <c r="E93" s="30">
        <v>45062</v>
      </c>
      <c r="F93" s="13"/>
      <c r="G93" s="13"/>
    </row>
    <row r="94" spans="1:7" x14ac:dyDescent="0.25">
      <c r="A94">
        <v>86</v>
      </c>
      <c r="B94" s="39" t="s">
        <v>248</v>
      </c>
      <c r="C94" s="21" t="s">
        <v>249</v>
      </c>
      <c r="D94" s="1">
        <v>1</v>
      </c>
      <c r="E94" s="30">
        <v>45356</v>
      </c>
      <c r="F94" s="13"/>
      <c r="G94" s="13"/>
    </row>
    <row r="95" spans="1:7" x14ac:dyDescent="0.25">
      <c r="A95">
        <v>87</v>
      </c>
      <c r="B95" s="39" t="s">
        <v>248</v>
      </c>
      <c r="C95" s="21" t="s">
        <v>250</v>
      </c>
      <c r="D95" s="1">
        <v>1</v>
      </c>
      <c r="E95" s="30">
        <v>45433</v>
      </c>
      <c r="F95" s="13"/>
      <c r="G95" s="13"/>
    </row>
    <row r="96" spans="1:7" x14ac:dyDescent="0.25">
      <c r="A96">
        <v>88</v>
      </c>
      <c r="B96" s="39" t="s">
        <v>161</v>
      </c>
      <c r="C96" s="21" t="s">
        <v>251</v>
      </c>
      <c r="D96" s="1">
        <v>1</v>
      </c>
      <c r="E96" s="30">
        <v>45118</v>
      </c>
      <c r="F96" s="13"/>
      <c r="G96" s="13"/>
    </row>
    <row r="97" spans="1:7" x14ac:dyDescent="0.25">
      <c r="A97">
        <v>89</v>
      </c>
      <c r="B97" s="13" t="s">
        <v>161</v>
      </c>
      <c r="C97" s="21" t="s">
        <v>252</v>
      </c>
      <c r="D97" s="1">
        <v>1</v>
      </c>
      <c r="E97" s="29">
        <v>44936</v>
      </c>
      <c r="F97" s="13"/>
      <c r="G97" s="13"/>
    </row>
    <row r="98" spans="1:7" x14ac:dyDescent="0.25">
      <c r="A98">
        <v>90</v>
      </c>
      <c r="B98" s="13" t="s">
        <v>161</v>
      </c>
      <c r="C98" s="21" t="s">
        <v>253</v>
      </c>
      <c r="D98" s="1">
        <v>1</v>
      </c>
      <c r="E98" s="29">
        <v>45531</v>
      </c>
      <c r="F98" s="13"/>
      <c r="G98" s="13"/>
    </row>
    <row r="99" spans="1:7" x14ac:dyDescent="0.25">
      <c r="A99">
        <v>91</v>
      </c>
      <c r="B99" s="13" t="s">
        <v>161</v>
      </c>
      <c r="C99" s="35" t="s">
        <v>254</v>
      </c>
      <c r="D99" s="1">
        <v>1</v>
      </c>
      <c r="E99" s="29">
        <v>45111</v>
      </c>
      <c r="F99" s="13"/>
      <c r="G99" s="13"/>
    </row>
    <row r="100" spans="1:7" x14ac:dyDescent="0.25">
      <c r="A100">
        <v>92</v>
      </c>
      <c r="B100" s="13" t="s">
        <v>161</v>
      </c>
      <c r="C100" s="21" t="s">
        <v>255</v>
      </c>
      <c r="D100" s="1">
        <v>1</v>
      </c>
      <c r="E100" s="16"/>
      <c r="F100" s="13"/>
      <c r="G100" s="13"/>
    </row>
    <row r="101" spans="1:7" x14ac:dyDescent="0.25">
      <c r="A101">
        <v>93</v>
      </c>
      <c r="B101" s="13" t="s">
        <v>161</v>
      </c>
      <c r="C101" s="21" t="s">
        <v>256</v>
      </c>
      <c r="D101" s="1">
        <v>1</v>
      </c>
      <c r="E101" s="16"/>
      <c r="F101" s="13"/>
      <c r="G101" s="13"/>
    </row>
    <row r="102" spans="1:7" x14ac:dyDescent="0.25">
      <c r="A102">
        <v>94</v>
      </c>
      <c r="B102" s="13" t="s">
        <v>161</v>
      </c>
      <c r="C102" s="21" t="s">
        <v>257</v>
      </c>
      <c r="D102" s="1">
        <v>1</v>
      </c>
      <c r="E102" s="29">
        <v>45027</v>
      </c>
      <c r="F102" s="40">
        <v>45188</v>
      </c>
      <c r="G102" s="13"/>
    </row>
    <row r="103" spans="1:7" x14ac:dyDescent="0.25">
      <c r="A103">
        <v>95</v>
      </c>
      <c r="B103" s="13" t="s">
        <v>161</v>
      </c>
      <c r="C103" s="21" t="s">
        <v>258</v>
      </c>
      <c r="D103" s="1">
        <v>1</v>
      </c>
      <c r="E103" s="29">
        <v>45139</v>
      </c>
      <c r="F103" s="13"/>
      <c r="G103" s="13"/>
    </row>
    <row r="104" spans="1:7" x14ac:dyDescent="0.25">
      <c r="A104">
        <v>96</v>
      </c>
      <c r="B104" s="13" t="s">
        <v>161</v>
      </c>
      <c r="C104" s="21" t="s">
        <v>259</v>
      </c>
      <c r="D104" s="1">
        <v>1</v>
      </c>
      <c r="E104" s="29">
        <v>45062</v>
      </c>
      <c r="F104" s="13"/>
      <c r="G104" s="13"/>
    </row>
    <row r="105" spans="1:7" x14ac:dyDescent="0.25">
      <c r="A105">
        <v>97</v>
      </c>
      <c r="B105" s="13" t="s">
        <v>161</v>
      </c>
      <c r="C105" s="21" t="s">
        <v>260</v>
      </c>
      <c r="D105" s="1">
        <v>1</v>
      </c>
      <c r="E105" s="29">
        <v>45111</v>
      </c>
      <c r="F105" s="13"/>
      <c r="G105" s="13"/>
    </row>
    <row r="106" spans="1:7" x14ac:dyDescent="0.25">
      <c r="B106" s="13" t="s">
        <v>161</v>
      </c>
      <c r="C106" s="21" t="s">
        <v>261</v>
      </c>
      <c r="D106" s="1">
        <v>1</v>
      </c>
      <c r="E106" s="29">
        <v>45517</v>
      </c>
      <c r="F106" s="13"/>
      <c r="G106" s="13"/>
    </row>
    <row r="107" spans="1:7" x14ac:dyDescent="0.25">
      <c r="B107" s="13" t="s">
        <v>161</v>
      </c>
      <c r="C107" s="21" t="s">
        <v>159</v>
      </c>
      <c r="D107" s="1">
        <v>1</v>
      </c>
      <c r="E107" s="16"/>
      <c r="F107" s="13"/>
    </row>
    <row r="108" spans="1:7" x14ac:dyDescent="0.25">
      <c r="B108" s="13"/>
      <c r="C108" s="21" t="s">
        <v>262</v>
      </c>
      <c r="D108" s="1">
        <v>1</v>
      </c>
      <c r="E108" s="40">
        <v>45174</v>
      </c>
      <c r="F108" s="13"/>
    </row>
    <row r="109" spans="1:7" x14ac:dyDescent="0.25">
      <c r="B109" s="13"/>
      <c r="C109" s="13"/>
      <c r="D109" s="1"/>
      <c r="E109" s="13"/>
      <c r="F109" s="13"/>
    </row>
    <row r="110" spans="1:7" x14ac:dyDescent="0.25">
      <c r="B110" s="13"/>
      <c r="C110" s="13"/>
      <c r="D110" s="1"/>
      <c r="E110" s="13"/>
      <c r="F110" s="13"/>
    </row>
    <row r="111" spans="1:7" x14ac:dyDescent="0.2">
      <c r="B111" s="13"/>
      <c r="C111" s="13"/>
      <c r="D111" s="13"/>
      <c r="E111" s="13"/>
      <c r="F111" s="13"/>
    </row>
    <row r="112" spans="1:7" x14ac:dyDescent="0.2">
      <c r="B112" s="13"/>
      <c r="C112" s="13"/>
      <c r="D112" s="13"/>
      <c r="E112" s="13"/>
      <c r="F112" s="13"/>
    </row>
    <row r="113" spans="2:6" x14ac:dyDescent="0.2">
      <c r="B113" s="13"/>
      <c r="C113" s="13"/>
      <c r="D113" s="13"/>
      <c r="E113" s="13"/>
      <c r="F113" s="13"/>
    </row>
    <row r="114" spans="2:6" x14ac:dyDescent="0.2">
      <c r="B114" s="13"/>
      <c r="C114" s="13"/>
      <c r="D114" s="13"/>
      <c r="E114" s="13"/>
      <c r="F114" s="13"/>
    </row>
    <row r="115" spans="2:6" x14ac:dyDescent="0.2">
      <c r="C115" s="13"/>
      <c r="D115" s="13"/>
      <c r="E115" s="13"/>
      <c r="F115" s="13"/>
    </row>
    <row r="116" spans="2:6" x14ac:dyDescent="0.2">
      <c r="C116" s="13"/>
      <c r="D116" s="13"/>
      <c r="E116" s="13"/>
      <c r="F116" s="13"/>
    </row>
    <row r="117" spans="2:6" x14ac:dyDescent="0.2">
      <c r="C117" s="13"/>
      <c r="D117" s="13"/>
      <c r="E117" s="13"/>
      <c r="F117" s="13"/>
    </row>
    <row r="118" spans="2:6" x14ac:dyDescent="0.2">
      <c r="C118" s="13"/>
      <c r="D118" s="13"/>
      <c r="E118" s="13"/>
      <c r="F118" s="13"/>
    </row>
    <row r="119" spans="2:6" x14ac:dyDescent="0.2">
      <c r="C119" s="13"/>
      <c r="D119" s="13"/>
      <c r="E119" s="13"/>
      <c r="F119" s="13"/>
    </row>
    <row r="120" spans="2:6" x14ac:dyDescent="0.2">
      <c r="C120" s="13"/>
      <c r="D120" s="13"/>
      <c r="E120" s="13"/>
      <c r="F120" s="13"/>
    </row>
    <row r="121" spans="2:6" x14ac:dyDescent="0.2">
      <c r="C121" s="13"/>
      <c r="D121" s="13"/>
      <c r="E121" s="13"/>
      <c r="F121" s="13"/>
    </row>
    <row r="122" spans="2:6" x14ac:dyDescent="0.2">
      <c r="C122" s="13"/>
      <c r="D122" s="13"/>
      <c r="E122" s="13"/>
      <c r="F122" s="13"/>
    </row>
    <row r="123" spans="2:6" x14ac:dyDescent="0.2">
      <c r="C123" s="13"/>
      <c r="D123" s="13"/>
      <c r="E123" s="13"/>
      <c r="F123" s="13"/>
    </row>
    <row r="124" spans="2:6" x14ac:dyDescent="0.2">
      <c r="C124" s="13"/>
      <c r="D124" s="13"/>
      <c r="E124" s="13"/>
      <c r="F124" s="13"/>
    </row>
    <row r="125" spans="2:6" x14ac:dyDescent="0.2">
      <c r="C125" s="13"/>
      <c r="D125" s="13"/>
      <c r="E125" s="13"/>
      <c r="F125" s="13"/>
    </row>
    <row r="126" spans="2:6" x14ac:dyDescent="0.2">
      <c r="C126" s="13"/>
      <c r="D126" s="13"/>
      <c r="E126" s="13"/>
      <c r="F126" s="13"/>
    </row>
    <row r="127" spans="2:6" x14ac:dyDescent="0.2">
      <c r="C127" s="13"/>
      <c r="D127" s="13"/>
      <c r="E127" s="13"/>
      <c r="F127" s="13"/>
    </row>
    <row r="128" spans="2:6" x14ac:dyDescent="0.2">
      <c r="C128" s="13"/>
      <c r="D128" s="13"/>
      <c r="E128" s="13"/>
    </row>
    <row r="129" spans="3:5" x14ac:dyDescent="0.2">
      <c r="C129" s="13"/>
      <c r="D129" s="13"/>
      <c r="E129" s="13"/>
    </row>
    <row r="130" spans="3:5" x14ac:dyDescent="0.2">
      <c r="C130" s="13"/>
      <c r="D130" s="13"/>
    </row>
  </sheetData>
  <hyperlinks>
    <hyperlink ref="B51" r:id="rId1" display="G@" xr:uid="{11179A0B-AD35-4004-8756-A0637370A514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2" sqref="M12"/>
    </sheetView>
  </sheetViews>
  <sheetFormatPr defaultRowHeight="15" x14ac:dyDescent="0.2"/>
  <sheetData>
    <row r="1" spans="1:1" ht="38.25" customHeight="1" x14ac:dyDescent="0.2">
      <c r="A1" s="36" t="s">
        <v>263</v>
      </c>
    </row>
  </sheetData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Scores</vt:lpstr>
      <vt:lpstr>Scores 2</vt:lpstr>
      <vt:lpstr>Guests List</vt:lpstr>
      <vt:lpstr>HN1 List</vt:lpstr>
      <vt:lpstr>Scores!Print_Area</vt:lpstr>
      <vt:lpstr>'Scores 2'!Print_Area</vt:lpstr>
      <vt:lpstr>Scores!Print_Titles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 Lagula</dc:creator>
  <cp:keywords/>
  <dc:description/>
  <cp:lastModifiedBy>Kevin Magee</cp:lastModifiedBy>
  <cp:revision/>
  <cp:lastPrinted>2026-03-13T14:35:42Z</cp:lastPrinted>
  <dcterms:created xsi:type="dcterms:W3CDTF">2019-03-06T00:39:06Z</dcterms:created>
  <dcterms:modified xsi:type="dcterms:W3CDTF">2026-03-14T19:10:44Z</dcterms:modified>
  <cp:category/>
  <cp:contentStatus/>
</cp:coreProperties>
</file>